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ryanr\Desktop\Active Projects\Test Program Updates\Finished Files\"/>
    </mc:Choice>
  </mc:AlternateContent>
  <xr:revisionPtr revIDLastSave="0" documentId="13_ncr:1_{AB8D0DC6-7F71-45E2-9B47-B4F5EE21EDA8}" xr6:coauthVersionLast="47" xr6:coauthVersionMax="47" xr10:uidLastSave="{00000000-0000-0000-0000-000000000000}"/>
  <bookViews>
    <workbookView xWindow="-120" yWindow="-120" windowWidth="29040" windowHeight="15840" xr2:uid="{00000000-000D-0000-FFFF-FFFF00000000}"/>
  </bookViews>
  <sheets>
    <sheet name="Instructions" sheetId="5" r:id="rId1"/>
    <sheet name="Data" sheetId="1" r:id="rId2"/>
    <sheet name="Analysis" sheetId="2" r:id="rId3"/>
    <sheet name="Graph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2" l="1"/>
  <c r="B1" i="2"/>
  <c r="B27" i="2"/>
  <c r="E33" i="2"/>
  <c r="F27" i="2"/>
  <c r="H18" i="2"/>
  <c r="F28" i="2"/>
  <c r="G32" i="2"/>
  <c r="B3" i="2" l="1"/>
  <c r="A14" i="2" s="1"/>
  <c r="D1" i="1"/>
  <c r="E1" i="1" s="1"/>
  <c r="F1" i="1" s="1"/>
  <c r="G1" i="1" s="1"/>
  <c r="H1" i="1" s="1"/>
  <c r="I1" i="1" s="1"/>
  <c r="J1" i="1" s="1"/>
  <c r="K1" i="1" s="1"/>
  <c r="L1" i="1" s="1"/>
  <c r="M1" i="1" s="1"/>
  <c r="N1" i="1" s="1"/>
  <c r="O1" i="1" s="1"/>
  <c r="P1" i="1" s="1"/>
  <c r="Q1" i="1" s="1"/>
  <c r="R1" i="1" s="1"/>
  <c r="S1" i="1" s="1"/>
  <c r="T1" i="1" s="1"/>
  <c r="U1" i="1" s="1"/>
  <c r="V1" i="1" s="1"/>
  <c r="W1" i="1" s="1"/>
  <c r="X1" i="1" s="1"/>
  <c r="Y1" i="1" s="1"/>
  <c r="Z1" i="1" s="1"/>
  <c r="AA1" i="1" s="1"/>
  <c r="AB1" i="1" s="1"/>
  <c r="AC1" i="1" s="1"/>
  <c r="AD1" i="1" s="1"/>
  <c r="AE1" i="1" s="1"/>
  <c r="AF1" i="1" s="1"/>
  <c r="AG1" i="1" s="1"/>
  <c r="AH1" i="1" s="1"/>
  <c r="AI1" i="1" s="1"/>
  <c r="AJ1" i="1" s="1"/>
  <c r="AK1" i="1" s="1"/>
  <c r="AL1" i="1" s="1"/>
  <c r="AM1" i="1" s="1"/>
  <c r="AN1" i="1" s="1"/>
  <c r="AO1" i="1" s="1"/>
  <c r="AP1" i="1" s="1"/>
  <c r="AQ1" i="1" s="1"/>
  <c r="AR1" i="1" s="1"/>
  <c r="AS1" i="1" s="1"/>
  <c r="AT1" i="1" s="1"/>
  <c r="AU1" i="1" s="1"/>
  <c r="AV1" i="1" s="1"/>
  <c r="AW1" i="1" s="1"/>
  <c r="AX1" i="1" s="1"/>
  <c r="AY1" i="1" s="1"/>
  <c r="AZ1" i="1" s="1"/>
  <c r="B40" i="2"/>
  <c r="F40" i="2" s="1"/>
  <c r="B41" i="2"/>
  <c r="F41" i="2" s="1"/>
  <c r="B38" i="2"/>
  <c r="F38" i="2" s="1"/>
  <c r="B39" i="2"/>
  <c r="F39" i="2" s="1"/>
  <c r="D40" i="2"/>
  <c r="D41" i="2"/>
  <c r="E44" i="2"/>
  <c r="G43" i="2"/>
  <c r="D38" i="2"/>
  <c r="D39" i="2"/>
  <c r="D30" i="2"/>
  <c r="B30" i="2"/>
  <c r="F30" i="2" s="1"/>
  <c r="D28" i="2"/>
  <c r="B28" i="2"/>
  <c r="D27" i="2"/>
  <c r="B29" i="2"/>
  <c r="F29" i="2" s="1"/>
  <c r="D29" i="2"/>
  <c r="A8" i="2" l="1"/>
  <c r="A11" i="2"/>
  <c r="A13" i="2"/>
  <c r="C14" i="2"/>
  <c r="C6" i="2"/>
  <c r="A9" i="2"/>
  <c r="A7" i="2"/>
  <c r="A10" i="2"/>
  <c r="A12" i="2"/>
  <c r="C13" i="2" l="1"/>
  <c r="C11" i="2"/>
  <c r="C12" i="2"/>
  <c r="C10" i="2"/>
  <c r="D8" i="2"/>
  <c r="C8" i="2"/>
  <c r="E8" i="2"/>
  <c r="E7" i="2"/>
  <c r="D7" i="2"/>
  <c r="C7" i="2"/>
  <c r="E9" i="2"/>
  <c r="D9" i="2"/>
  <c r="C9" i="2"/>
  <c r="B8" i="2"/>
  <c r="B9" i="2"/>
  <c r="B14" i="2"/>
  <c r="B7" i="2"/>
  <c r="C16" i="2" l="1"/>
  <c r="B18" i="2" s="1"/>
  <c r="F22" i="2" s="1"/>
  <c r="E27" i="2" s="1"/>
  <c r="E14" i="2"/>
  <c r="D14" i="2"/>
  <c r="B13" i="2"/>
  <c r="D13" i="2" s="1"/>
  <c r="E39" i="2" l="1"/>
  <c r="E28" i="2"/>
  <c r="E41" i="2"/>
  <c r="E29" i="2"/>
  <c r="E38" i="2"/>
  <c r="E30" i="2"/>
  <c r="E40" i="2"/>
  <c r="E13" i="2"/>
  <c r="B12" i="2"/>
  <c r="B11" i="2" s="1"/>
  <c r="B10" i="2" s="1"/>
  <c r="D10" i="2" l="1"/>
  <c r="E10" i="2"/>
  <c r="E12" i="2"/>
  <c r="D12" i="2"/>
  <c r="D11" i="2" l="1"/>
  <c r="D16" i="2" s="1"/>
  <c r="D18" i="2" s="1"/>
  <c r="B20" i="2" s="1"/>
  <c r="E11" i="2"/>
  <c r="E16" i="2" s="1"/>
  <c r="F18" i="2" s="1"/>
  <c r="D20" i="2" l="1"/>
  <c r="F20" i="2" s="1"/>
  <c r="B22" i="2" s="1"/>
  <c r="H20" i="2" l="1"/>
  <c r="D22" i="2" s="1"/>
  <c r="G29" i="2" s="1"/>
  <c r="H29" i="2" s="1"/>
  <c r="G38" i="2" l="1"/>
  <c r="H38" i="2" s="1"/>
  <c r="G27" i="2"/>
  <c r="H27" i="2" s="1"/>
  <c r="G28" i="2"/>
  <c r="H28" i="2" s="1"/>
  <c r="G39" i="2"/>
  <c r="H39" i="2" s="1"/>
  <c r="G41" i="2"/>
  <c r="G30" i="2"/>
  <c r="B34" i="2" s="1"/>
  <c r="D34" i="2" s="1"/>
  <c r="G40" i="2"/>
  <c r="H40" i="2" s="1"/>
  <c r="H30" i="2" l="1"/>
  <c r="B45" i="2"/>
  <c r="D45" i="2" s="1"/>
  <c r="H41" i="2"/>
</calcChain>
</file>

<file path=xl/sharedStrings.xml><?xml version="1.0" encoding="utf-8"?>
<sst xmlns="http://schemas.openxmlformats.org/spreadsheetml/2006/main" count="62" uniqueCount="45">
  <si>
    <t>Stimulus</t>
  </si>
  <si>
    <t>i</t>
  </si>
  <si>
    <t>Choose</t>
  </si>
  <si>
    <t>i*n</t>
  </si>
  <si>
    <t>i*i*n</t>
  </si>
  <si>
    <t>N=</t>
  </si>
  <si>
    <t>A=</t>
  </si>
  <si>
    <t>B=</t>
  </si>
  <si>
    <t>d=</t>
  </si>
  <si>
    <t>s=</t>
  </si>
  <si>
    <t>G=</t>
  </si>
  <si>
    <t>s/d</t>
  </si>
  <si>
    <t>G</t>
  </si>
  <si>
    <t>H</t>
  </si>
  <si>
    <t>H=</t>
  </si>
  <si>
    <t>sm=</t>
  </si>
  <si>
    <t>ss=</t>
  </si>
  <si>
    <t>% confidence</t>
  </si>
  <si>
    <t>Confidence</t>
  </si>
  <si>
    <t>Percent</t>
  </si>
  <si>
    <t>a</t>
  </si>
  <si>
    <t>Probability</t>
  </si>
  <si>
    <t>q</t>
  </si>
  <si>
    <t>k</t>
  </si>
  <si>
    <t>l</t>
  </si>
  <si>
    <t>We use these all-fire values as in the following example: We have</t>
  </si>
  <si>
    <t>that the stimulus level corresponding to</t>
  </si>
  <si>
    <t>% probability of firing is less than or</t>
  </si>
  <si>
    <t>equal to</t>
  </si>
  <si>
    <t>We use these no-fire values as in the following example: We have</t>
  </si>
  <si>
    <t>% probability of firing is greater than or</t>
  </si>
  <si>
    <t>No-Fire</t>
  </si>
  <si>
    <t>DUT</t>
  </si>
  <si>
    <t>Level</t>
  </si>
  <si>
    <t>m=</t>
  </si>
  <si>
    <t>Totals</t>
  </si>
  <si>
    <t>Log Level</t>
  </si>
  <si>
    <t>Lowest logarithmic level always goes in cell B12.</t>
  </si>
  <si>
    <t>Total F=</t>
  </si>
  <si>
    <t>Total M=</t>
  </si>
  <si>
    <t xml:space="preserve"> Log All-Fire</t>
  </si>
  <si>
    <t>Log No-Fire</t>
  </si>
  <si>
    <t xml:space="preserve"> All-Fire</t>
  </si>
  <si>
    <t>N-1=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</si>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</sst>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0"/>
      <name val="Arial"/>
    </font>
    <font>
      <sz val="8"/>
      <name val="Arial"/>
    </font>
    <font>
      <b/>
      <sz val="10"/>
      <name val="Arial"/>
      <family val="2"/>
    </font>
    <font>
      <sz val="10"/>
      <name val="Symbol"/>
      <family val="1"/>
      <charset val="2"/>
    </font>
    <font>
      <sz val="10"/>
      <name val="Script MT Bold"/>
      <family val="4"/>
    </font>
    <font>
      <b/>
      <sz val="8"/>
      <name val="Arial"/>
      <family val="2"/>
    </font>
    <font>
      <sz val="10"/>
      <name val="Arial"/>
      <family val="2"/>
    </font>
  </fonts>
  <fills count="4">
    <fill>
      <patternFill patternType="none"/>
    </fill>
    <fill>
      <patternFill patternType="gray125"/>
    </fill>
    <fill>
      <patternFill patternType="solid">
        <fgColor rgb="FF00B050"/>
        <bgColor indexed="64"/>
      </patternFill>
    </fill>
    <fill>
      <patternFill patternType="solid">
        <fgColor theme="0"/>
        <bgColor indexed="64"/>
      </patternFill>
    </fill>
  </fills>
  <borders count="8">
    <border>
      <left/>
      <right/>
      <top/>
      <bottom/>
      <diagonal/>
    </border>
    <border>
      <left/>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38">
    <xf numFmtId="0" fontId="0" fillId="0" borderId="0" xfId="0"/>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2" fillId="0" borderId="0" xfId="0" applyFont="1" applyAlignment="1">
      <alignment horizontal="right"/>
    </xf>
    <xf numFmtId="164" fontId="0" fillId="0" borderId="0" xfId="0" applyNumberFormat="1" applyAlignment="1">
      <alignment horizontal="center"/>
    </xf>
    <xf numFmtId="0" fontId="3" fillId="0" borderId="0" xfId="0" applyFont="1" applyAlignment="1">
      <alignment horizontal="center"/>
    </xf>
    <xf numFmtId="2" fontId="0" fillId="0" borderId="0" xfId="0" applyNumberFormat="1" applyAlignment="1">
      <alignment horizontal="center"/>
    </xf>
    <xf numFmtId="0" fontId="4" fillId="0" borderId="0" xfId="0" applyFont="1" applyAlignment="1">
      <alignment horizontal="center"/>
    </xf>
    <xf numFmtId="0" fontId="5" fillId="0" borderId="0" xfId="0" applyFont="1" applyAlignment="1">
      <alignment horizontal="center"/>
    </xf>
    <xf numFmtId="0" fontId="0" fillId="0" borderId="1" xfId="0" applyBorder="1"/>
    <xf numFmtId="0" fontId="6" fillId="0" borderId="0" xfId="0" applyFont="1"/>
    <xf numFmtId="0" fontId="6" fillId="0" borderId="0" xfId="0" applyFont="1" applyAlignment="1">
      <alignment horizontal="right"/>
    </xf>
    <xf numFmtId="2" fontId="6" fillId="0" borderId="0" xfId="0" quotePrefix="1" applyNumberFormat="1" applyFont="1" applyAlignment="1">
      <alignment horizontal="center"/>
    </xf>
    <xf numFmtId="0" fontId="6" fillId="0" borderId="0" xfId="0" quotePrefix="1" applyFont="1" applyAlignment="1">
      <alignment horizontal="center"/>
    </xf>
    <xf numFmtId="0" fontId="0" fillId="0" borderId="1" xfId="0" applyBorder="1" applyAlignment="1">
      <alignment horizontal="center"/>
    </xf>
    <xf numFmtId="0" fontId="0" fillId="0" borderId="2" xfId="0" applyBorder="1" applyAlignment="1">
      <alignment horizontal="right"/>
    </xf>
    <xf numFmtId="0" fontId="0" fillId="0" borderId="2" xfId="0" applyBorder="1" applyAlignment="1">
      <alignment horizontal="center"/>
    </xf>
    <xf numFmtId="164" fontId="0" fillId="0" borderId="0" xfId="0" applyNumberFormat="1" applyAlignment="1">
      <alignment horizontal="left"/>
    </xf>
    <xf numFmtId="0" fontId="0" fillId="0" borderId="1" xfId="0" applyBorder="1" applyAlignment="1">
      <alignment horizontal="right"/>
    </xf>
    <xf numFmtId="0" fontId="5" fillId="2" borderId="3" xfId="0" applyFont="1" applyFill="1" applyBorder="1" applyAlignment="1">
      <alignment horizontal="center"/>
    </xf>
    <xf numFmtId="0" fontId="5" fillId="2" borderId="5" xfId="0" applyFont="1" applyFill="1" applyBorder="1" applyAlignment="1">
      <alignment horizontal="center"/>
    </xf>
    <xf numFmtId="2" fontId="0" fillId="2" borderId="4" xfId="0" applyNumberFormat="1" applyFill="1" applyBorder="1" applyAlignment="1">
      <alignment horizontal="center"/>
    </xf>
    <xf numFmtId="2" fontId="0" fillId="2" borderId="5" xfId="0" applyNumberFormat="1" applyFill="1" applyBorder="1" applyAlignment="1">
      <alignment horizontal="center"/>
    </xf>
    <xf numFmtId="2" fontId="0" fillId="0" borderId="6" xfId="0" applyNumberFormat="1" applyBorder="1" applyAlignment="1">
      <alignment horizontal="center"/>
    </xf>
    <xf numFmtId="0" fontId="0" fillId="0" borderId="6" xfId="0" applyBorder="1" applyAlignment="1">
      <alignment horizontal="center"/>
    </xf>
    <xf numFmtId="0" fontId="0" fillId="0" borderId="6" xfId="0" applyBorder="1"/>
    <xf numFmtId="0" fontId="6" fillId="0" borderId="6" xfId="0" applyFont="1" applyBorder="1"/>
    <xf numFmtId="0" fontId="6" fillId="3" borderId="0" xfId="0" applyFont="1" applyFill="1"/>
    <xf numFmtId="0" fontId="0" fillId="3" borderId="0" xfId="0" applyFill="1"/>
    <xf numFmtId="2" fontId="0" fillId="0" borderId="2" xfId="0" applyNumberFormat="1" applyBorder="1" applyAlignment="1">
      <alignment horizontal="center"/>
    </xf>
    <xf numFmtId="0" fontId="0" fillId="0" borderId="2" xfId="0" applyBorder="1"/>
    <xf numFmtId="2" fontId="0" fillId="0" borderId="0" xfId="0" applyNumberFormat="1" applyBorder="1" applyAlignment="1">
      <alignment horizontal="center"/>
    </xf>
    <xf numFmtId="0" fontId="0" fillId="0" borderId="0" xfId="0" applyBorder="1" applyAlignment="1">
      <alignment horizontal="center"/>
    </xf>
    <xf numFmtId="0" fontId="0" fillId="0" borderId="0" xfId="0" applyBorder="1"/>
    <xf numFmtId="2" fontId="0" fillId="0" borderId="7" xfId="0" applyNumberFormat="1" applyBorder="1" applyAlignment="1">
      <alignment horizontal="center"/>
    </xf>
    <xf numFmtId="0" fontId="0" fillId="0" borderId="7" xfId="0" applyBorder="1" applyAlignment="1">
      <alignment horizontal="center"/>
    </xf>
    <xf numFmtId="0" fontId="0" fillId="0" borderId="7"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50130049507675"/>
          <c:y val="0.1852945833316878"/>
          <c:w val="0.75566773865137782"/>
          <c:h val="0.66470755290414973"/>
        </c:manualLayout>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poly"/>
            <c:order val="2"/>
            <c:dispRSqr val="0"/>
            <c:dispEq val="1"/>
            <c:trendlineLbl>
              <c:layout>
                <c:manualLayout>
                  <c:x val="0.14321986207307019"/>
                  <c:y val="-0.32796075802448521"/>
                </c:manualLayout>
              </c:layout>
              <c:numFmt formatCode="General" sourceLinked="0"/>
              <c:spPr>
                <a:noFill/>
                <a:ln w="25400">
                  <a:noFill/>
                </a:ln>
              </c:spPr>
              <c:txPr>
                <a:bodyPr/>
                <a:lstStyle/>
                <a:p>
                  <a:pPr>
                    <a:defRPr sz="1200" b="0" i="0" u="none" strike="noStrike" baseline="0">
                      <a:solidFill>
                        <a:srgbClr val="000000"/>
                      </a:solidFill>
                      <a:latin typeface="Arial"/>
                      <a:ea typeface="Arial"/>
                      <a:cs typeface="Arial"/>
                    </a:defRPr>
                  </a:pPr>
                  <a:endParaRPr lang="en-US"/>
                </a:p>
              </c:txPr>
            </c:trendlineLbl>
          </c:trendline>
          <c:xVal>
            <c:numRef>
              <c:f>Graphs!$A$2:$A$12</c:f>
              <c:numCache>
                <c:formatCode>General</c:formatCode>
                <c:ptCount val="11"/>
                <c:pt idx="0">
                  <c:v>0.5</c:v>
                </c:pt>
                <c:pt idx="1">
                  <c:v>0.6</c:v>
                </c:pt>
                <c:pt idx="2">
                  <c:v>0.7</c:v>
                </c:pt>
                <c:pt idx="3">
                  <c:v>0.8</c:v>
                </c:pt>
                <c:pt idx="4">
                  <c:v>0.9</c:v>
                </c:pt>
                <c:pt idx="5">
                  <c:v>1</c:v>
                </c:pt>
                <c:pt idx="6">
                  <c:v>1.5</c:v>
                </c:pt>
                <c:pt idx="7">
                  <c:v>2</c:v>
                </c:pt>
                <c:pt idx="8">
                  <c:v>3</c:v>
                </c:pt>
                <c:pt idx="9">
                  <c:v>4</c:v>
                </c:pt>
                <c:pt idx="10">
                  <c:v>5</c:v>
                </c:pt>
              </c:numCache>
            </c:numRef>
          </c:xVal>
          <c:yVal>
            <c:numRef>
              <c:f>Graphs!$B$2:$B$12</c:f>
              <c:numCache>
                <c:formatCode>General</c:formatCode>
                <c:ptCount val="11"/>
                <c:pt idx="0">
                  <c:v>1.1499999999999999</c:v>
                </c:pt>
                <c:pt idx="1">
                  <c:v>1.1000000000000001</c:v>
                </c:pt>
                <c:pt idx="2">
                  <c:v>1.06</c:v>
                </c:pt>
                <c:pt idx="3">
                  <c:v>1.04</c:v>
                </c:pt>
                <c:pt idx="4">
                  <c:v>1.02</c:v>
                </c:pt>
                <c:pt idx="5">
                  <c:v>1</c:v>
                </c:pt>
                <c:pt idx="6">
                  <c:v>0.96</c:v>
                </c:pt>
                <c:pt idx="7">
                  <c:v>0.94</c:v>
                </c:pt>
                <c:pt idx="8">
                  <c:v>0.92</c:v>
                </c:pt>
                <c:pt idx="9">
                  <c:v>0.91500000000000004</c:v>
                </c:pt>
                <c:pt idx="10">
                  <c:v>0.90500000000000003</c:v>
                </c:pt>
              </c:numCache>
            </c:numRef>
          </c:yVal>
          <c:smooth val="1"/>
          <c:extLst>
            <c:ext xmlns:c16="http://schemas.microsoft.com/office/drawing/2014/chart" uri="{C3380CC4-5D6E-409C-BE32-E72D297353CC}">
              <c16:uniqueId val="{00000001-872A-4729-B3E3-C413E2DA1E2C}"/>
            </c:ext>
          </c:extLst>
        </c:ser>
        <c:dLbls>
          <c:showLegendKey val="0"/>
          <c:showVal val="0"/>
          <c:showCatName val="0"/>
          <c:showSerName val="0"/>
          <c:showPercent val="0"/>
          <c:showBubbleSize val="0"/>
        </c:dLbls>
        <c:axId val="424613712"/>
        <c:axId val="424610576"/>
      </c:scatterChart>
      <c:valAx>
        <c:axId val="42461371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4610576"/>
        <c:crosses val="autoZero"/>
        <c:crossBetween val="midCat"/>
      </c:valAx>
      <c:valAx>
        <c:axId val="42461057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461371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22286334644974"/>
          <c:y val="4.6325959896516951E-2"/>
          <c:w val="0.81598135307819919"/>
          <c:h val="0.87699834424785561"/>
        </c:manualLayout>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poly"/>
            <c:order val="2"/>
            <c:dispRSqr val="0"/>
            <c:dispEq val="1"/>
            <c:trendlineLbl>
              <c:layout>
                <c:manualLayout>
                  <c:x val="-8.9189013143028059E-3"/>
                  <c:y val="-0.12779089548856132"/>
                </c:manualLayout>
              </c:layout>
              <c:numFmt formatCode="General"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trendlineLbl>
          </c:trendline>
          <c:xVal>
            <c:numRef>
              <c:f>Graphs!$A$20:$A$25</c:f>
              <c:numCache>
                <c:formatCode>General</c:formatCode>
                <c:ptCount val="6"/>
                <c:pt idx="0">
                  <c:v>0.7</c:v>
                </c:pt>
                <c:pt idx="1">
                  <c:v>0.8</c:v>
                </c:pt>
                <c:pt idx="2">
                  <c:v>0.9</c:v>
                </c:pt>
                <c:pt idx="3">
                  <c:v>1</c:v>
                </c:pt>
                <c:pt idx="4">
                  <c:v>1.5</c:v>
                </c:pt>
                <c:pt idx="5">
                  <c:v>2</c:v>
                </c:pt>
              </c:numCache>
            </c:numRef>
          </c:xVal>
          <c:yVal>
            <c:numRef>
              <c:f>Graphs!$B$20:$B$25</c:f>
              <c:numCache>
                <c:formatCode>General</c:formatCode>
                <c:ptCount val="6"/>
                <c:pt idx="0">
                  <c:v>1.28</c:v>
                </c:pt>
                <c:pt idx="1">
                  <c:v>1.31</c:v>
                </c:pt>
                <c:pt idx="2">
                  <c:v>1.34</c:v>
                </c:pt>
                <c:pt idx="3">
                  <c:v>1.38</c:v>
                </c:pt>
                <c:pt idx="4">
                  <c:v>1.57</c:v>
                </c:pt>
                <c:pt idx="5">
                  <c:v>1.75</c:v>
                </c:pt>
              </c:numCache>
            </c:numRef>
          </c:yVal>
          <c:smooth val="1"/>
          <c:extLst>
            <c:ext xmlns:c16="http://schemas.microsoft.com/office/drawing/2014/chart" uri="{C3380CC4-5D6E-409C-BE32-E72D297353CC}">
              <c16:uniqueId val="{00000001-D6DB-40CC-89C5-61A237AE8D3F}"/>
            </c:ext>
          </c:extLst>
        </c:ser>
        <c:dLbls>
          <c:showLegendKey val="0"/>
          <c:showVal val="0"/>
          <c:showCatName val="0"/>
          <c:showSerName val="0"/>
          <c:showPercent val="0"/>
          <c:showBubbleSize val="0"/>
        </c:dLbls>
        <c:axId val="424609008"/>
        <c:axId val="424608616"/>
      </c:scatterChart>
      <c:valAx>
        <c:axId val="424609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24608616"/>
        <c:crosses val="autoZero"/>
        <c:crossBetween val="midCat"/>
      </c:valAx>
      <c:valAx>
        <c:axId val="4246086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2460900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verticalDpi="0"/>
  </c:printSettings>
</c:chartSpace>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285750</xdr:colOff>
      <xdr:row>1</xdr:row>
      <xdr:rowOff>9525</xdr:rowOff>
    </xdr:from>
    <xdr:to>
      <xdr:col>15</xdr:col>
      <xdr:colOff>276225</xdr:colOff>
      <xdr:row>10</xdr:row>
      <xdr:rowOff>19049</xdr:rowOff>
    </xdr:to>
    <xdr:sp macro="" textlink="">
      <xdr:nvSpPr>
        <xdr:cNvPr id="2" name="TextBox 1">
          <a:extLst>
            <a:ext uri="{FF2B5EF4-FFF2-40B4-BE49-F238E27FC236}">
              <a16:creationId xmlns:a16="http://schemas.microsoft.com/office/drawing/2014/main" id="{54C471BA-4434-8DA2-EFE8-2B4865B1F5AF}"/>
            </a:ext>
          </a:extLst>
        </xdr:cNvPr>
        <xdr:cNvSpPr txBox="1"/>
      </xdr:nvSpPr>
      <xdr:spPr>
        <a:xfrm>
          <a:off x="285750" y="171450"/>
          <a:ext cx="9134475" cy="14668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Bruceton Test is a simple yet powerful “one-shot” test that can be used to determine such information as no-fire and all-fire levels for a group of explosive items. These results can be used consequently to assess safety and/or reliability of the items, or to check the uniformity of different lots manufactured under the same (or different) conditions.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stimulus used in a Bruceton Test is one which is expected to cause the explosive to detonate at some level. This stimulus could be a voltage or current, for an electroexplosive device; it could be the percussive force due to an object dropped onto the explosive, or the frictional heat delivered by some rubbing process, or an electrostatic spark.</a:t>
          </a:r>
          <a:endParaRPr lang="en-US" sz="1100"/>
        </a:p>
      </xdr:txBody>
    </xdr:sp>
    <xdr:clientData/>
  </xdr:twoCellAnchor>
  <xdr:twoCellAnchor>
    <xdr:from>
      <xdr:col>0</xdr:col>
      <xdr:colOff>285750</xdr:colOff>
      <xdr:row>11</xdr:row>
      <xdr:rowOff>1</xdr:rowOff>
    </xdr:from>
    <xdr:to>
      <xdr:col>15</xdr:col>
      <xdr:colOff>276225</xdr:colOff>
      <xdr:row>17</xdr:row>
      <xdr:rowOff>0</xdr:rowOff>
    </xdr:to>
    <xdr:sp macro="" textlink="">
      <xdr:nvSpPr>
        <xdr:cNvPr id="3" name="TextBox 2">
          <a:extLst>
            <a:ext uri="{FF2B5EF4-FFF2-40B4-BE49-F238E27FC236}">
              <a16:creationId xmlns:a16="http://schemas.microsoft.com/office/drawing/2014/main" id="{64B9D7C7-46FF-D6F0-09FF-C3FD901B76B4}"/>
            </a:ext>
          </a:extLst>
        </xdr:cNvPr>
        <xdr:cNvSpPr txBox="1"/>
      </xdr:nvSpPr>
      <xdr:spPr>
        <a:xfrm>
          <a:off x="285750" y="1781176"/>
          <a:ext cx="9134475" cy="971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The user must estimate an upper and lower limit to set a testing range. These values can be found by conducting several pre-test trials. Once these values are found, the user must determine a set of testing stimuli that are evenly separated logarithmically by a spacing interval called "d". </a:t>
          </a:r>
          <a:r>
            <a:rPr lang="en-US" sz="1100">
              <a:solidFill>
                <a:schemeClr val="dk1"/>
              </a:solidFill>
              <a:effectLst/>
              <a:latin typeface="+mn-lt"/>
              <a:ea typeface="+mn-ea"/>
              <a:cs typeface="+mn-cs"/>
            </a:rPr>
            <a:t>A good way to determine "d" is by taking the difference between the logarithm of the upper limit and the logarithm of the lower limit and divide this difference by the number of intervals desired for the test. There must be at least four, and no more than seven different levels at which a device is tested. Otherwise, some assumptions made in the statistical</a:t>
          </a:r>
          <a:r>
            <a:rPr lang="en-US" sz="1100" baseline="0">
              <a:solidFill>
                <a:schemeClr val="dk1"/>
              </a:solidFill>
              <a:effectLst/>
              <a:latin typeface="+mn-lt"/>
              <a:ea typeface="+mn-ea"/>
              <a:cs typeface="+mn-cs"/>
            </a:rPr>
            <a:t> analysis will </a:t>
          </a:r>
          <a:r>
            <a:rPr lang="en-US" sz="1100">
              <a:solidFill>
                <a:schemeClr val="dk1"/>
              </a:solidFill>
              <a:effectLst/>
              <a:latin typeface="+mn-lt"/>
              <a:ea typeface="+mn-ea"/>
              <a:cs typeface="+mn-cs"/>
            </a:rPr>
            <a:t>not be valid.</a:t>
          </a:r>
          <a:endParaRPr lang="en-US" sz="1100"/>
        </a:p>
      </xdr:txBody>
    </xdr:sp>
    <xdr:clientData/>
  </xdr:twoCellAnchor>
  <xdr:twoCellAnchor>
    <xdr:from>
      <xdr:col>0</xdr:col>
      <xdr:colOff>276225</xdr:colOff>
      <xdr:row>18</xdr:row>
      <xdr:rowOff>9525</xdr:rowOff>
    </xdr:from>
    <xdr:to>
      <xdr:col>15</xdr:col>
      <xdr:colOff>276225</xdr:colOff>
      <xdr:row>23</xdr:row>
      <xdr:rowOff>0</xdr:rowOff>
    </xdr:to>
    <xdr:sp macro="" textlink="">
      <xdr:nvSpPr>
        <xdr:cNvPr id="5" name="TextBox 4">
          <a:extLst>
            <a:ext uri="{FF2B5EF4-FFF2-40B4-BE49-F238E27FC236}">
              <a16:creationId xmlns:a16="http://schemas.microsoft.com/office/drawing/2014/main" id="{17649F4A-5F2E-5F11-AE96-E483E4DF58DC}"/>
            </a:ext>
          </a:extLst>
        </xdr:cNvPr>
        <xdr:cNvSpPr txBox="1"/>
      </xdr:nvSpPr>
      <xdr:spPr>
        <a:xfrm>
          <a:off x="276225" y="2924175"/>
          <a:ext cx="9144000"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Use</a:t>
          </a:r>
          <a:r>
            <a:rPr lang="en-US" sz="1100" baseline="0"/>
            <a:t> t</a:t>
          </a:r>
          <a:r>
            <a:rPr lang="en-US" sz="1100"/>
            <a:t>he "Data"</a:t>
          </a:r>
          <a:r>
            <a:rPr lang="en-US" sz="1100" baseline="0"/>
            <a:t> sheet to add the collected test data. Note the formatting requirements: The first column should be the actual testing stimuli (non-logarithmic), the second column should be the corresponding logarithmic values of the testing stimlui with the lowest logarithmic level being placed in cell B12. The test data must be entered as F's and M's (corresponding to Fires and Misfires, respectively). See a sample of test data provided below as an example.</a:t>
          </a:r>
          <a:endParaRPr lang="en-US" sz="1100"/>
        </a:p>
      </xdr:txBody>
    </xdr:sp>
    <xdr:clientData/>
  </xdr:twoCellAnchor>
  <xdr:twoCellAnchor>
    <xdr:from>
      <xdr:col>0</xdr:col>
      <xdr:colOff>285750</xdr:colOff>
      <xdr:row>37</xdr:row>
      <xdr:rowOff>76200</xdr:rowOff>
    </xdr:from>
    <xdr:to>
      <xdr:col>15</xdr:col>
      <xdr:colOff>295275</xdr:colOff>
      <xdr:row>40</xdr:row>
      <xdr:rowOff>85725</xdr:rowOff>
    </xdr:to>
    <xdr:sp macro="" textlink="">
      <xdr:nvSpPr>
        <xdr:cNvPr id="8" name="TextBox 7">
          <a:extLst>
            <a:ext uri="{FF2B5EF4-FFF2-40B4-BE49-F238E27FC236}">
              <a16:creationId xmlns:a16="http://schemas.microsoft.com/office/drawing/2014/main" id="{E6C994D0-71D7-1429-632A-859497475088}"/>
            </a:ext>
          </a:extLst>
        </xdr:cNvPr>
        <xdr:cNvSpPr txBox="1"/>
      </xdr:nvSpPr>
      <xdr:spPr>
        <a:xfrm>
          <a:off x="285750" y="6067425"/>
          <a:ext cx="9153525"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When</a:t>
          </a:r>
          <a:r>
            <a:rPr lang="en-US" sz="1100" baseline="0"/>
            <a:t> the data has been entered correctly on the "Data" sheet, the "Analysis" sheet will complete all the necessary calculations. The All-Fire and No-Fire values for different confidence and reliability percentages are given in the green boxes.</a:t>
          </a:r>
          <a:endParaRPr lang="en-US" sz="1100"/>
        </a:p>
      </xdr:txBody>
    </xdr:sp>
    <xdr:clientData/>
  </xdr:twoCellAnchor>
  <xdr:twoCellAnchor>
    <xdr:from>
      <xdr:col>0</xdr:col>
      <xdr:colOff>304800</xdr:colOff>
      <xdr:row>42</xdr:row>
      <xdr:rowOff>9524</xdr:rowOff>
    </xdr:from>
    <xdr:to>
      <xdr:col>15</xdr:col>
      <xdr:colOff>323850</xdr:colOff>
      <xdr:row>118</xdr:row>
      <xdr:rowOff>0</xdr:rowOff>
    </xdr:to>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11AF878D-8A80-4D56-6811-5BBFF3469072}"/>
                </a:ext>
              </a:extLst>
            </xdr:cNvPr>
            <xdr:cNvSpPr txBox="1"/>
          </xdr:nvSpPr>
          <xdr:spPr>
            <a:xfrm>
              <a:off x="304800" y="6810374"/>
              <a:ext cx="9163050" cy="1229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Here we provide</a:t>
              </a:r>
              <a:r>
                <a:rPr lang="en-US" sz="1100" baseline="0"/>
                <a:t> a description of the calculations being done on the "Analysis" sheet:</a:t>
              </a:r>
            </a:p>
            <a:p>
              <a:endParaRPr lang="en-US" sz="1100" baseline="0"/>
            </a:p>
            <a:p>
              <a:r>
                <a:rPr lang="en-US" sz="1100"/>
                <a:t>First,</a:t>
              </a:r>
              <a:r>
                <a:rPr lang="en-US" sz="1100" baseline="0"/>
                <a:t> the total misfires and fires from your input test data on the "Data" sheet are counted. The one with fewer instances is chosen for the data analysis. If an equal number of fires and misfires occurs, the fires data is chosen by default.</a:t>
              </a:r>
            </a:p>
            <a:p>
              <a:endParaRPr lang="en-US" sz="1100" baseline="0"/>
            </a:p>
            <a:p>
              <a:r>
                <a:rPr lang="en-US" sz="1100" baseline="0"/>
                <a:t>A table is then generated with the logarithmic stimulus values in the left-most column. Next is a column for the index i, starting with i=0 corresponding to the lowest logarithmic stimulus value. The column to the right of the "i" column is the "n" column. The number of instances of fires or misfires (depending on which data subset had the fewest occurances) are counted for each individual stimulus level. The next column to the right is the "i*n" column. Here, the value of i is multiplied with the value of n for each stimulus level. The right-most column is the "i^2*n" column. Here, the value of i^2 is multiplied with the value of n for each stimulus level.</a:t>
              </a:r>
            </a:p>
            <a:p>
              <a:endParaRPr lang="en-US" sz="1100" baseline="0"/>
            </a:p>
            <a:p>
              <a:r>
                <a:rPr lang="en-US" sz="1100" baseline="0"/>
                <a:t>Next, important quantities are calculated-N, A, and B. N is the sum of the "n" column, A is the sum of the "i*n" column, and B is the sum of the "i^2*n" column. The estimated mean "m" and standard deviation "s" are then calculated by using the following equations:</a:t>
              </a:r>
            </a:p>
            <a:p>
              <a:endParaRPr lang="en-US" sz="1100" baseline="0"/>
            </a:p>
            <a:p>
              <a:pPr/>
              <a14:m>
                <m:oMathPara xmlns:m="http://schemas.openxmlformats.org/officeDocument/2006/math">
                  <m:oMathParaPr>
                    <m:jc m:val="centerGroup"/>
                  </m:oMathParaPr>
                  <m:oMath xmlns:m="http://schemas.openxmlformats.org/officeDocument/2006/math">
                    <m:r>
                      <a:rPr lang="en-US" sz="1100" i="1">
                        <a:solidFill>
                          <a:schemeClr val="dk1"/>
                        </a:solidFill>
                        <a:effectLst/>
                        <a:latin typeface="Cambria Math" panose="02040503050406030204" pitchFamily="18" charset="0"/>
                        <a:ea typeface="+mn-ea"/>
                        <a:cs typeface="+mn-cs"/>
                      </a:rPr>
                      <m:t>𝑚</m:t>
                    </m:r>
                    <m:r>
                      <a:rPr lang="en-US" sz="1100" i="1">
                        <a:solidFill>
                          <a:schemeClr val="dk1"/>
                        </a:solidFill>
                        <a:effectLst/>
                        <a:latin typeface="Cambria Math" panose="02040503050406030204" pitchFamily="18" charset="0"/>
                        <a:ea typeface="+mn-ea"/>
                        <a:cs typeface="+mn-cs"/>
                      </a:rPr>
                      <m:t>=</m:t>
                    </m:r>
                    <m:sSup>
                      <m:sSupPr>
                        <m:ctrlPr>
                          <a:rPr lang="en-US" sz="1100" i="1">
                            <a:solidFill>
                              <a:schemeClr val="dk1"/>
                            </a:solidFill>
                            <a:effectLst/>
                            <a:latin typeface="Cambria Math" panose="02040503050406030204" pitchFamily="18" charset="0"/>
                            <a:ea typeface="+mn-ea"/>
                            <a:cs typeface="+mn-cs"/>
                          </a:rPr>
                        </m:ctrlPr>
                      </m:sSupPr>
                      <m:e>
                        <m:r>
                          <a:rPr lang="en-US" sz="1100" i="1">
                            <a:solidFill>
                              <a:schemeClr val="dk1"/>
                            </a:solidFill>
                            <a:effectLst/>
                            <a:latin typeface="Cambria Math" panose="02040503050406030204" pitchFamily="18" charset="0"/>
                            <a:ea typeface="+mn-ea"/>
                            <a:cs typeface="+mn-cs"/>
                          </a:rPr>
                          <m:t>𝑦</m:t>
                        </m:r>
                      </m:e>
                      <m:sup>
                        <m:r>
                          <a:rPr lang="en-US" sz="1100" i="1">
                            <a:solidFill>
                              <a:schemeClr val="dk1"/>
                            </a:solidFill>
                            <a:effectLst/>
                            <a:latin typeface="Cambria Math" panose="02040503050406030204" pitchFamily="18" charset="0"/>
                            <a:ea typeface="+mn-ea"/>
                            <a:cs typeface="+mn-cs"/>
                          </a:rPr>
                          <m:t>′</m:t>
                        </m:r>
                      </m:sup>
                    </m:sSup>
                    <m:r>
                      <a:rPr lang="en-US" sz="1100" i="1">
                        <a:solidFill>
                          <a:schemeClr val="dk1"/>
                        </a:solidFill>
                        <a:effectLst/>
                        <a:latin typeface="Cambria Math" panose="02040503050406030204" pitchFamily="18" charset="0"/>
                        <a:ea typeface="+mn-ea"/>
                        <a:cs typeface="+mn-cs"/>
                      </a:rPr>
                      <m:t>+</m:t>
                    </m:r>
                    <m:r>
                      <a:rPr lang="en-US" sz="1100" i="1">
                        <a:solidFill>
                          <a:schemeClr val="dk1"/>
                        </a:solidFill>
                        <a:effectLst/>
                        <a:latin typeface="Cambria Math" panose="02040503050406030204" pitchFamily="18" charset="0"/>
                        <a:ea typeface="+mn-ea"/>
                        <a:cs typeface="+mn-cs"/>
                      </a:rPr>
                      <m:t>𝑑</m:t>
                    </m:r>
                    <m:r>
                      <a:rPr lang="en-US" sz="1100" i="1">
                        <a:solidFill>
                          <a:schemeClr val="dk1"/>
                        </a:solidFill>
                        <a:effectLst/>
                        <a:latin typeface="Cambria Math" panose="02040503050406030204" pitchFamily="18" charset="0"/>
                        <a:ea typeface="+mn-ea"/>
                        <a:cs typeface="+mn-cs"/>
                      </a:rPr>
                      <m:t> </m:t>
                    </m:r>
                    <m:d>
                      <m:dPr>
                        <m:ctrlPr>
                          <a:rPr lang="en-US" sz="1100" i="1">
                            <a:solidFill>
                              <a:schemeClr val="dk1"/>
                            </a:solidFill>
                            <a:effectLst/>
                            <a:latin typeface="Cambria Math" panose="02040503050406030204" pitchFamily="18" charset="0"/>
                            <a:ea typeface="+mn-ea"/>
                            <a:cs typeface="+mn-cs"/>
                          </a:rPr>
                        </m:ctrlPr>
                      </m:dPr>
                      <m:e>
                        <m:f>
                          <m:fPr>
                            <m:ctrlPr>
                              <a:rPr lang="en-US" sz="1100" i="1">
                                <a:solidFill>
                                  <a:schemeClr val="dk1"/>
                                </a:solidFill>
                                <a:effectLst/>
                                <a:latin typeface="Cambria Math" panose="02040503050406030204" pitchFamily="18" charset="0"/>
                                <a:ea typeface="+mn-ea"/>
                                <a:cs typeface="+mn-cs"/>
                              </a:rPr>
                            </m:ctrlPr>
                          </m:fPr>
                          <m:num>
                            <m:r>
                              <a:rPr lang="en-US" sz="1100" i="1">
                                <a:solidFill>
                                  <a:schemeClr val="dk1"/>
                                </a:solidFill>
                                <a:effectLst/>
                                <a:latin typeface="Cambria Math" panose="02040503050406030204" pitchFamily="18" charset="0"/>
                                <a:ea typeface="+mn-ea"/>
                                <a:cs typeface="+mn-cs"/>
                              </a:rPr>
                              <m:t>𝐴</m:t>
                            </m:r>
                          </m:num>
                          <m:den>
                            <m:r>
                              <a:rPr lang="en-US" sz="1100" i="1">
                                <a:solidFill>
                                  <a:schemeClr val="dk1"/>
                                </a:solidFill>
                                <a:effectLst/>
                                <a:latin typeface="Cambria Math" panose="02040503050406030204" pitchFamily="18" charset="0"/>
                                <a:ea typeface="+mn-ea"/>
                                <a:cs typeface="+mn-cs"/>
                              </a:rPr>
                              <m:t>𝑁</m:t>
                            </m:r>
                          </m:den>
                        </m:f>
                        <m:r>
                          <a:rPr lang="en-US" sz="1100" i="1">
                            <a:solidFill>
                              <a:schemeClr val="dk1"/>
                            </a:solidFill>
                            <a:effectLst/>
                            <a:latin typeface="Cambria Math" panose="02040503050406030204" pitchFamily="18" charset="0"/>
                            <a:ea typeface="+mn-ea"/>
                            <a:cs typeface="+mn-cs"/>
                          </a:rPr>
                          <m:t> ± </m:t>
                        </m:r>
                        <m:f>
                          <m:fPr>
                            <m:ctrlPr>
                              <a:rPr lang="en-US" sz="1100" i="1">
                                <a:solidFill>
                                  <a:schemeClr val="dk1"/>
                                </a:solidFill>
                                <a:effectLst/>
                                <a:latin typeface="Cambria Math" panose="02040503050406030204" pitchFamily="18" charset="0"/>
                                <a:ea typeface="+mn-ea"/>
                                <a:cs typeface="+mn-cs"/>
                              </a:rPr>
                            </m:ctrlPr>
                          </m:fPr>
                          <m:num>
                            <m:r>
                              <a:rPr lang="en-US" sz="1100" i="1">
                                <a:solidFill>
                                  <a:schemeClr val="dk1"/>
                                </a:solidFill>
                                <a:effectLst/>
                                <a:latin typeface="Cambria Math" panose="02040503050406030204" pitchFamily="18" charset="0"/>
                                <a:ea typeface="+mn-ea"/>
                                <a:cs typeface="+mn-cs"/>
                              </a:rPr>
                              <m:t>1</m:t>
                            </m:r>
                          </m:num>
                          <m:den>
                            <m:r>
                              <a:rPr lang="en-US" sz="1100" i="1">
                                <a:solidFill>
                                  <a:schemeClr val="dk1"/>
                                </a:solidFill>
                                <a:effectLst/>
                                <a:latin typeface="Cambria Math" panose="02040503050406030204" pitchFamily="18" charset="0"/>
                                <a:ea typeface="+mn-ea"/>
                                <a:cs typeface="+mn-cs"/>
                              </a:rPr>
                              <m:t>2</m:t>
                            </m:r>
                          </m:den>
                        </m:f>
                      </m:e>
                    </m:d>
                  </m:oMath>
                </m:oMathPara>
              </a14:m>
              <a:endParaRPr lang="en-US" sz="1100" baseline="0"/>
            </a:p>
            <a:p>
              <a:endParaRPr lang="en-US" sz="1100" baseline="0"/>
            </a:p>
            <a:p>
              <a:pPr/>
              <a14:m>
                <m:oMathPara xmlns:m="http://schemas.openxmlformats.org/officeDocument/2006/math">
                  <m:oMathParaPr>
                    <m:jc m:val="centerGroup"/>
                  </m:oMathParaPr>
                  <m:oMath xmlns:m="http://schemas.openxmlformats.org/officeDocument/2006/math">
                    <m:r>
                      <a:rPr lang="en-US" sz="1100" i="1">
                        <a:solidFill>
                          <a:schemeClr val="dk1"/>
                        </a:solidFill>
                        <a:effectLst/>
                        <a:latin typeface="Cambria Math" panose="02040503050406030204" pitchFamily="18" charset="0"/>
                        <a:ea typeface="+mn-ea"/>
                        <a:cs typeface="+mn-cs"/>
                      </a:rPr>
                      <m:t>𝑠</m:t>
                    </m:r>
                    <m:r>
                      <a:rPr lang="en-US" sz="1100" i="1">
                        <a:solidFill>
                          <a:schemeClr val="dk1"/>
                        </a:solidFill>
                        <a:effectLst/>
                        <a:latin typeface="Cambria Math" panose="02040503050406030204" pitchFamily="18" charset="0"/>
                        <a:ea typeface="+mn-ea"/>
                        <a:cs typeface="+mn-cs"/>
                      </a:rPr>
                      <m:t>=1.620 </m:t>
                    </m:r>
                    <m:r>
                      <a:rPr lang="en-US" sz="1100" i="1">
                        <a:solidFill>
                          <a:schemeClr val="dk1"/>
                        </a:solidFill>
                        <a:effectLst/>
                        <a:latin typeface="Cambria Math" panose="02040503050406030204" pitchFamily="18" charset="0"/>
                        <a:ea typeface="+mn-ea"/>
                        <a:cs typeface="+mn-cs"/>
                      </a:rPr>
                      <m:t>𝑑</m:t>
                    </m:r>
                    <m:r>
                      <a:rPr lang="en-US" sz="1100" i="1">
                        <a:solidFill>
                          <a:schemeClr val="dk1"/>
                        </a:solidFill>
                        <a:effectLst/>
                        <a:latin typeface="Cambria Math" panose="02040503050406030204" pitchFamily="18" charset="0"/>
                        <a:ea typeface="+mn-ea"/>
                        <a:cs typeface="+mn-cs"/>
                      </a:rPr>
                      <m:t> </m:t>
                    </m:r>
                    <m:d>
                      <m:dPr>
                        <m:ctrlPr>
                          <a:rPr lang="en-US" sz="1100" i="1">
                            <a:solidFill>
                              <a:schemeClr val="dk1"/>
                            </a:solidFill>
                            <a:effectLst/>
                            <a:latin typeface="Cambria Math" panose="02040503050406030204" pitchFamily="18" charset="0"/>
                            <a:ea typeface="+mn-ea"/>
                            <a:cs typeface="+mn-cs"/>
                          </a:rPr>
                        </m:ctrlPr>
                      </m:dPr>
                      <m:e>
                        <m:f>
                          <m:fPr>
                            <m:ctrlPr>
                              <a:rPr lang="en-US" sz="1100" i="1">
                                <a:solidFill>
                                  <a:schemeClr val="dk1"/>
                                </a:solidFill>
                                <a:effectLst/>
                                <a:latin typeface="Cambria Math" panose="02040503050406030204" pitchFamily="18" charset="0"/>
                                <a:ea typeface="+mn-ea"/>
                                <a:cs typeface="+mn-cs"/>
                              </a:rPr>
                            </m:ctrlPr>
                          </m:fPr>
                          <m:num>
                            <m:r>
                              <a:rPr lang="en-US" sz="1100" i="1">
                                <a:solidFill>
                                  <a:schemeClr val="dk1"/>
                                </a:solidFill>
                                <a:effectLst/>
                                <a:latin typeface="Cambria Math" panose="02040503050406030204" pitchFamily="18" charset="0"/>
                                <a:ea typeface="+mn-ea"/>
                                <a:cs typeface="+mn-cs"/>
                              </a:rPr>
                              <m:t>𝑁</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𝐵</m:t>
                            </m:r>
                            <m:r>
                              <a:rPr lang="en-US" sz="1100" i="1">
                                <a:solidFill>
                                  <a:schemeClr val="dk1"/>
                                </a:solidFill>
                                <a:effectLst/>
                                <a:latin typeface="Cambria Math" panose="02040503050406030204" pitchFamily="18" charset="0"/>
                                <a:ea typeface="+mn-ea"/>
                                <a:cs typeface="+mn-cs"/>
                              </a:rPr>
                              <m:t>− </m:t>
                            </m:r>
                            <m:sSup>
                              <m:sSupPr>
                                <m:ctrlPr>
                                  <a:rPr lang="en-US" sz="1100" i="1">
                                    <a:solidFill>
                                      <a:schemeClr val="dk1"/>
                                    </a:solidFill>
                                    <a:effectLst/>
                                    <a:latin typeface="Cambria Math" panose="02040503050406030204" pitchFamily="18" charset="0"/>
                                    <a:ea typeface="+mn-ea"/>
                                    <a:cs typeface="+mn-cs"/>
                                  </a:rPr>
                                </m:ctrlPr>
                              </m:sSupPr>
                              <m:e>
                                <m:r>
                                  <a:rPr lang="en-US" sz="1100" i="1">
                                    <a:solidFill>
                                      <a:schemeClr val="dk1"/>
                                    </a:solidFill>
                                    <a:effectLst/>
                                    <a:latin typeface="Cambria Math" panose="02040503050406030204" pitchFamily="18" charset="0"/>
                                    <a:ea typeface="+mn-ea"/>
                                    <a:cs typeface="+mn-cs"/>
                                  </a:rPr>
                                  <m:t>𝐴</m:t>
                                </m:r>
                              </m:e>
                              <m:sup>
                                <m:r>
                                  <a:rPr lang="en-US" sz="1100" i="1">
                                    <a:solidFill>
                                      <a:schemeClr val="dk1"/>
                                    </a:solidFill>
                                    <a:effectLst/>
                                    <a:latin typeface="Cambria Math" panose="02040503050406030204" pitchFamily="18" charset="0"/>
                                    <a:ea typeface="+mn-ea"/>
                                    <a:cs typeface="+mn-cs"/>
                                  </a:rPr>
                                  <m:t>2</m:t>
                                </m:r>
                              </m:sup>
                            </m:sSup>
                          </m:num>
                          <m:den>
                            <m:sSup>
                              <m:sSupPr>
                                <m:ctrlPr>
                                  <a:rPr lang="en-US" sz="1100" i="1">
                                    <a:solidFill>
                                      <a:schemeClr val="dk1"/>
                                    </a:solidFill>
                                    <a:effectLst/>
                                    <a:latin typeface="Cambria Math" panose="02040503050406030204" pitchFamily="18" charset="0"/>
                                    <a:ea typeface="+mn-ea"/>
                                    <a:cs typeface="+mn-cs"/>
                                  </a:rPr>
                                </m:ctrlPr>
                              </m:sSupPr>
                              <m:e>
                                <m:r>
                                  <a:rPr lang="en-US" sz="1100" i="1">
                                    <a:solidFill>
                                      <a:schemeClr val="dk1"/>
                                    </a:solidFill>
                                    <a:effectLst/>
                                    <a:latin typeface="Cambria Math" panose="02040503050406030204" pitchFamily="18" charset="0"/>
                                    <a:ea typeface="+mn-ea"/>
                                    <a:cs typeface="+mn-cs"/>
                                  </a:rPr>
                                  <m:t>𝑁</m:t>
                                </m:r>
                              </m:e>
                              <m:sup>
                                <m:r>
                                  <a:rPr lang="en-US" sz="1100" i="1">
                                    <a:solidFill>
                                      <a:schemeClr val="dk1"/>
                                    </a:solidFill>
                                    <a:effectLst/>
                                    <a:latin typeface="Cambria Math" panose="02040503050406030204" pitchFamily="18" charset="0"/>
                                    <a:ea typeface="+mn-ea"/>
                                    <a:cs typeface="+mn-cs"/>
                                  </a:rPr>
                                  <m:t>2</m:t>
                                </m:r>
                              </m:sup>
                            </m:sSup>
                          </m:den>
                        </m:f>
                        <m:r>
                          <a:rPr lang="en-US" sz="1100" i="1">
                            <a:solidFill>
                              <a:schemeClr val="dk1"/>
                            </a:solidFill>
                            <a:effectLst/>
                            <a:latin typeface="Cambria Math" panose="02040503050406030204" pitchFamily="18" charset="0"/>
                            <a:ea typeface="+mn-ea"/>
                            <a:cs typeface="+mn-cs"/>
                          </a:rPr>
                          <m:t>+0.029</m:t>
                        </m:r>
                      </m:e>
                    </m:d>
                  </m:oMath>
                </m:oMathPara>
              </a14:m>
              <a:endParaRPr lang="en-US" sz="1100"/>
            </a:p>
            <a:p>
              <a:endParaRPr lang="en-US" sz="1100"/>
            </a:p>
            <a:p>
              <a:r>
                <a:rPr lang="en-US" sz="1100"/>
                <a:t>Note that if</a:t>
              </a:r>
              <a:r>
                <a:rPr lang="en-US" sz="1100" baseline="0"/>
                <a:t> the misfire subset has been chosen for the analysis, the "+" is used in the "m" equation. The "-" is used for fires.</a:t>
              </a:r>
            </a:p>
            <a:p>
              <a:endParaRPr lang="en-US" sz="1100" baseline="0"/>
            </a:p>
            <a:p>
              <a:r>
                <a:rPr lang="en-US" sz="1100" baseline="0"/>
                <a:t>The values G and H are calculated from the equations below. They are used to calculate the standard error in the sample mean "</a:t>
              </a:r>
              <a:r>
                <a:rPr lang="en-US" sz="1100">
                  <a:solidFill>
                    <a:schemeClr val="dk1"/>
                  </a:solidFill>
                  <a:effectLst/>
                  <a:latin typeface="+mn-lt"/>
                  <a:ea typeface="+mn-ea"/>
                  <a:cs typeface="+mn-cs"/>
                </a:rPr>
                <a:t>s</a:t>
              </a:r>
              <a:r>
                <a:rPr lang="en-US" sz="1100" baseline="-25000">
                  <a:solidFill>
                    <a:schemeClr val="dk1"/>
                  </a:solidFill>
                  <a:effectLst/>
                  <a:latin typeface="+mn-lt"/>
                  <a:ea typeface="+mn-ea"/>
                  <a:cs typeface="+mn-cs"/>
                </a:rPr>
                <a:t>m</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and the standard error in the sample standard deviation "</a:t>
              </a:r>
              <a:r>
                <a:rPr lang="en-US" sz="1100">
                  <a:solidFill>
                    <a:schemeClr val="dk1"/>
                  </a:solidFill>
                  <a:effectLst/>
                  <a:latin typeface="+mn-lt"/>
                  <a:ea typeface="+mn-ea"/>
                  <a:cs typeface="+mn-cs"/>
                </a:rPr>
                <a:t>s</a:t>
              </a:r>
              <a:r>
                <a:rPr lang="en-US" sz="1100" baseline="-25000">
                  <a:solidFill>
                    <a:schemeClr val="dk1"/>
                  </a:solidFill>
                  <a:effectLst/>
                  <a:latin typeface="+mn-lt"/>
                  <a:ea typeface="+mn-ea"/>
                  <a:cs typeface="+mn-cs"/>
                </a:rPr>
                <a:t>s</a:t>
              </a:r>
              <a:r>
                <a:rPr lang="en-US" sz="1100">
                  <a:solidFill>
                    <a:schemeClr val="dk1"/>
                  </a:solidFill>
                  <a:effectLst/>
                  <a:latin typeface="+mn-lt"/>
                  <a:ea typeface="+mn-ea"/>
                  <a:cs typeface="+mn-cs"/>
                </a:rPr>
                <a:t>". Those</a:t>
              </a:r>
              <a:r>
                <a:rPr lang="en-US" sz="1100" baseline="0">
                  <a:solidFill>
                    <a:schemeClr val="dk1"/>
                  </a:solidFill>
                  <a:effectLst/>
                  <a:latin typeface="+mn-lt"/>
                  <a:ea typeface="+mn-ea"/>
                  <a:cs typeface="+mn-cs"/>
                </a:rPr>
                <a:t> equations are also shown below. Recall "d" is the logarithmic spacing between testing levels.</a:t>
              </a:r>
            </a:p>
            <a:p>
              <a:endParaRPr lang="en-US" sz="1100" baseline="0">
                <a:solidFill>
                  <a:schemeClr val="dk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r>
                      <a:rPr lang="en-US" sz="1100" i="1">
                        <a:solidFill>
                          <a:schemeClr val="dk1"/>
                        </a:solidFill>
                        <a:effectLst/>
                        <a:latin typeface="Cambria Math" panose="02040503050406030204" pitchFamily="18" charset="0"/>
                        <a:ea typeface="+mn-ea"/>
                        <a:cs typeface="+mn-cs"/>
                      </a:rPr>
                      <m:t>𝐺</m:t>
                    </m:r>
                    <m:r>
                      <a:rPr lang="en-US" sz="1100" i="1">
                        <a:solidFill>
                          <a:schemeClr val="dk1"/>
                        </a:solidFill>
                        <a:effectLst/>
                        <a:latin typeface="Cambria Math" panose="02040503050406030204" pitchFamily="18" charset="0"/>
                        <a:ea typeface="+mn-ea"/>
                        <a:cs typeface="+mn-cs"/>
                      </a:rPr>
                      <m:t>=0.0211 </m:t>
                    </m:r>
                    <m:sSup>
                      <m:sSupPr>
                        <m:ctrlPr>
                          <a:rPr lang="en-US" sz="1100" i="1">
                            <a:solidFill>
                              <a:schemeClr val="dk1"/>
                            </a:solidFill>
                            <a:effectLst/>
                            <a:latin typeface="Cambria Math" panose="02040503050406030204" pitchFamily="18" charset="0"/>
                            <a:ea typeface="+mn-ea"/>
                            <a:cs typeface="+mn-cs"/>
                          </a:rPr>
                        </m:ctrlPr>
                      </m:sSupPr>
                      <m:e>
                        <m:d>
                          <m:dPr>
                            <m:ctrlPr>
                              <a:rPr lang="en-US" sz="1100" i="1">
                                <a:solidFill>
                                  <a:schemeClr val="dk1"/>
                                </a:solidFill>
                                <a:effectLst/>
                                <a:latin typeface="Cambria Math" panose="02040503050406030204" pitchFamily="18" charset="0"/>
                                <a:ea typeface="+mn-ea"/>
                                <a:cs typeface="+mn-cs"/>
                              </a:rPr>
                            </m:ctrlPr>
                          </m:dPr>
                          <m:e>
                            <m:f>
                              <m:fPr>
                                <m:ctrlPr>
                                  <a:rPr lang="en-US" sz="1100" i="1">
                                    <a:solidFill>
                                      <a:schemeClr val="dk1"/>
                                    </a:solidFill>
                                    <a:effectLst/>
                                    <a:latin typeface="Cambria Math" panose="02040503050406030204" pitchFamily="18" charset="0"/>
                                    <a:ea typeface="+mn-ea"/>
                                    <a:cs typeface="+mn-cs"/>
                                  </a:rPr>
                                </m:ctrlPr>
                              </m:fPr>
                              <m:num>
                                <m:r>
                                  <a:rPr lang="en-US" sz="1100" i="1">
                                    <a:solidFill>
                                      <a:schemeClr val="dk1"/>
                                    </a:solidFill>
                                    <a:effectLst/>
                                    <a:latin typeface="Cambria Math" panose="02040503050406030204" pitchFamily="18" charset="0"/>
                                    <a:ea typeface="+mn-ea"/>
                                    <a:cs typeface="+mn-cs"/>
                                  </a:rPr>
                                  <m:t>𝑠</m:t>
                                </m:r>
                              </m:num>
                              <m:den>
                                <m:r>
                                  <a:rPr lang="en-US" sz="1100" i="1">
                                    <a:solidFill>
                                      <a:schemeClr val="dk1"/>
                                    </a:solidFill>
                                    <a:effectLst/>
                                    <a:latin typeface="Cambria Math" panose="02040503050406030204" pitchFamily="18" charset="0"/>
                                    <a:ea typeface="+mn-ea"/>
                                    <a:cs typeface="+mn-cs"/>
                                  </a:rPr>
                                  <m:t>𝑑</m:t>
                                </m:r>
                              </m:den>
                            </m:f>
                          </m:e>
                        </m:d>
                      </m:e>
                      <m:sup>
                        <m:r>
                          <a:rPr lang="en-US" sz="1100" i="1">
                            <a:solidFill>
                              <a:schemeClr val="dk1"/>
                            </a:solidFill>
                            <a:effectLst/>
                            <a:latin typeface="Cambria Math" panose="02040503050406030204" pitchFamily="18" charset="0"/>
                            <a:ea typeface="+mn-ea"/>
                            <a:cs typeface="+mn-cs"/>
                          </a:rPr>
                          <m:t>2</m:t>
                        </m:r>
                      </m:sup>
                    </m:sSup>
                    <m:r>
                      <a:rPr lang="en-US" sz="1100" i="1">
                        <a:solidFill>
                          <a:schemeClr val="dk1"/>
                        </a:solidFill>
                        <a:effectLst/>
                        <a:latin typeface="Cambria Math" panose="02040503050406030204" pitchFamily="18" charset="0"/>
                        <a:ea typeface="+mn-ea"/>
                        <a:cs typeface="+mn-cs"/>
                      </a:rPr>
                      <m:t>−0.1531 </m:t>
                    </m:r>
                    <m:d>
                      <m:dPr>
                        <m:ctrlPr>
                          <a:rPr lang="en-US" sz="1100" i="1">
                            <a:solidFill>
                              <a:schemeClr val="dk1"/>
                            </a:solidFill>
                            <a:effectLst/>
                            <a:latin typeface="Cambria Math" panose="02040503050406030204" pitchFamily="18" charset="0"/>
                            <a:ea typeface="+mn-ea"/>
                            <a:cs typeface="+mn-cs"/>
                          </a:rPr>
                        </m:ctrlPr>
                      </m:dPr>
                      <m:e>
                        <m:f>
                          <m:fPr>
                            <m:ctrlPr>
                              <a:rPr lang="en-US" sz="1100" i="1">
                                <a:solidFill>
                                  <a:schemeClr val="dk1"/>
                                </a:solidFill>
                                <a:effectLst/>
                                <a:latin typeface="Cambria Math" panose="02040503050406030204" pitchFamily="18" charset="0"/>
                                <a:ea typeface="+mn-ea"/>
                                <a:cs typeface="+mn-cs"/>
                              </a:rPr>
                            </m:ctrlPr>
                          </m:fPr>
                          <m:num>
                            <m:r>
                              <a:rPr lang="en-US" sz="1100" i="1">
                                <a:solidFill>
                                  <a:schemeClr val="dk1"/>
                                </a:solidFill>
                                <a:effectLst/>
                                <a:latin typeface="Cambria Math" panose="02040503050406030204" pitchFamily="18" charset="0"/>
                                <a:ea typeface="+mn-ea"/>
                                <a:cs typeface="+mn-cs"/>
                              </a:rPr>
                              <m:t>𝑠</m:t>
                            </m:r>
                          </m:num>
                          <m:den>
                            <m:r>
                              <a:rPr lang="en-US" sz="1100" i="1">
                                <a:solidFill>
                                  <a:schemeClr val="dk1"/>
                                </a:solidFill>
                                <a:effectLst/>
                                <a:latin typeface="Cambria Math" panose="02040503050406030204" pitchFamily="18" charset="0"/>
                                <a:ea typeface="+mn-ea"/>
                                <a:cs typeface="+mn-cs"/>
                              </a:rPr>
                              <m:t>𝑑</m:t>
                            </m:r>
                          </m:den>
                        </m:f>
                      </m:e>
                    </m:d>
                    <m:r>
                      <a:rPr lang="en-US" sz="1100" i="1">
                        <a:solidFill>
                          <a:schemeClr val="dk1"/>
                        </a:solidFill>
                        <a:effectLst/>
                        <a:latin typeface="Cambria Math" panose="02040503050406030204" pitchFamily="18" charset="0"/>
                        <a:ea typeface="+mn-ea"/>
                        <a:cs typeface="+mn-cs"/>
                      </a:rPr>
                      <m:t>+1.1647</m:t>
                    </m:r>
                  </m:oMath>
                </m:oMathPara>
              </a14:m>
              <a:endParaRPr lang="en-US" sz="1100">
                <a:solidFill>
                  <a:schemeClr val="dk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𝑠</m:t>
                        </m:r>
                      </m:e>
                      <m:sub>
                        <m:r>
                          <a:rPr lang="en-US" sz="1100" i="1">
                            <a:solidFill>
                              <a:schemeClr val="dk1"/>
                            </a:solidFill>
                            <a:effectLst/>
                            <a:latin typeface="Cambria Math" panose="02040503050406030204" pitchFamily="18" charset="0"/>
                            <a:ea typeface="+mn-ea"/>
                            <a:cs typeface="+mn-cs"/>
                          </a:rPr>
                          <m:t>𝑚</m:t>
                        </m:r>
                      </m:sub>
                    </m:sSub>
                    <m:r>
                      <a:rPr lang="en-US" sz="1100" i="1">
                        <a:solidFill>
                          <a:schemeClr val="dk1"/>
                        </a:solidFill>
                        <a:effectLst/>
                        <a:latin typeface="Cambria Math" panose="02040503050406030204" pitchFamily="18" charset="0"/>
                        <a:ea typeface="+mn-ea"/>
                        <a:cs typeface="+mn-cs"/>
                      </a:rPr>
                      <m:t>= </m:t>
                    </m:r>
                    <m:f>
                      <m:fPr>
                        <m:ctrlPr>
                          <a:rPr lang="en-US" sz="1100" i="1">
                            <a:solidFill>
                              <a:schemeClr val="dk1"/>
                            </a:solidFill>
                            <a:effectLst/>
                            <a:latin typeface="Cambria Math" panose="02040503050406030204" pitchFamily="18" charset="0"/>
                            <a:ea typeface="+mn-ea"/>
                            <a:cs typeface="+mn-cs"/>
                          </a:rPr>
                        </m:ctrlPr>
                      </m:fPr>
                      <m:num>
                        <m:r>
                          <a:rPr lang="en-US" sz="1100" i="1">
                            <a:solidFill>
                              <a:schemeClr val="dk1"/>
                            </a:solidFill>
                            <a:effectLst/>
                            <a:latin typeface="Cambria Math" panose="02040503050406030204" pitchFamily="18" charset="0"/>
                            <a:ea typeface="+mn-ea"/>
                            <a:cs typeface="+mn-cs"/>
                          </a:rPr>
                          <m:t>𝐺</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𝑠</m:t>
                        </m:r>
                      </m:num>
                      <m:den>
                        <m:rad>
                          <m:radPr>
                            <m:degHide m:val="on"/>
                            <m:ctrlPr>
                              <a:rPr lang="en-US" sz="1100" i="1">
                                <a:solidFill>
                                  <a:schemeClr val="dk1"/>
                                </a:solidFill>
                                <a:effectLst/>
                                <a:latin typeface="Cambria Math" panose="02040503050406030204" pitchFamily="18" charset="0"/>
                                <a:ea typeface="+mn-ea"/>
                                <a:cs typeface="+mn-cs"/>
                              </a:rPr>
                            </m:ctrlPr>
                          </m:radPr>
                          <m:deg/>
                          <m:e>
                            <m:r>
                              <a:rPr lang="en-US" sz="1100" i="1">
                                <a:solidFill>
                                  <a:schemeClr val="dk1"/>
                                </a:solidFill>
                                <a:effectLst/>
                                <a:latin typeface="Cambria Math" panose="02040503050406030204" pitchFamily="18" charset="0"/>
                                <a:ea typeface="+mn-ea"/>
                                <a:cs typeface="+mn-cs"/>
                              </a:rPr>
                              <m:t>𝑁</m:t>
                            </m:r>
                          </m:e>
                        </m:rad>
                      </m:den>
                    </m:f>
                  </m:oMath>
                </m:oMathPara>
              </a14:m>
              <a:endParaRPr lang="en-US" sz="1100">
                <a:solidFill>
                  <a:schemeClr val="dk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r>
                      <a:rPr lang="en-US" sz="1100" i="1">
                        <a:solidFill>
                          <a:schemeClr val="dk1"/>
                        </a:solidFill>
                        <a:effectLst/>
                        <a:latin typeface="Cambria Math" panose="02040503050406030204" pitchFamily="18" charset="0"/>
                        <a:ea typeface="+mn-ea"/>
                        <a:cs typeface="+mn-cs"/>
                      </a:rPr>
                      <m:t>𝐻</m:t>
                    </m:r>
                    <m:r>
                      <a:rPr lang="en-US" sz="1100" i="1">
                        <a:solidFill>
                          <a:schemeClr val="dk1"/>
                        </a:solidFill>
                        <a:effectLst/>
                        <a:latin typeface="Cambria Math" panose="02040503050406030204" pitchFamily="18" charset="0"/>
                        <a:ea typeface="+mn-ea"/>
                        <a:cs typeface="+mn-cs"/>
                      </a:rPr>
                      <m:t>=0.0085 </m:t>
                    </m:r>
                    <m:sSup>
                      <m:sSupPr>
                        <m:ctrlPr>
                          <a:rPr lang="en-US" sz="1100" i="1">
                            <a:solidFill>
                              <a:schemeClr val="dk1"/>
                            </a:solidFill>
                            <a:effectLst/>
                            <a:latin typeface="Cambria Math" panose="02040503050406030204" pitchFamily="18" charset="0"/>
                            <a:ea typeface="+mn-ea"/>
                            <a:cs typeface="+mn-cs"/>
                          </a:rPr>
                        </m:ctrlPr>
                      </m:sSupPr>
                      <m:e>
                        <m:d>
                          <m:dPr>
                            <m:ctrlPr>
                              <a:rPr lang="en-US" sz="1100" i="1">
                                <a:solidFill>
                                  <a:schemeClr val="dk1"/>
                                </a:solidFill>
                                <a:effectLst/>
                                <a:latin typeface="Cambria Math" panose="02040503050406030204" pitchFamily="18" charset="0"/>
                                <a:ea typeface="+mn-ea"/>
                                <a:cs typeface="+mn-cs"/>
                              </a:rPr>
                            </m:ctrlPr>
                          </m:dPr>
                          <m:e>
                            <m:f>
                              <m:fPr>
                                <m:ctrlPr>
                                  <a:rPr lang="en-US" sz="1100" i="1">
                                    <a:solidFill>
                                      <a:schemeClr val="dk1"/>
                                    </a:solidFill>
                                    <a:effectLst/>
                                    <a:latin typeface="Cambria Math" panose="02040503050406030204" pitchFamily="18" charset="0"/>
                                    <a:ea typeface="+mn-ea"/>
                                    <a:cs typeface="+mn-cs"/>
                                  </a:rPr>
                                </m:ctrlPr>
                              </m:fPr>
                              <m:num>
                                <m:r>
                                  <a:rPr lang="en-US" sz="1100" i="1">
                                    <a:solidFill>
                                      <a:schemeClr val="dk1"/>
                                    </a:solidFill>
                                    <a:effectLst/>
                                    <a:latin typeface="Cambria Math" panose="02040503050406030204" pitchFamily="18" charset="0"/>
                                    <a:ea typeface="+mn-ea"/>
                                    <a:cs typeface="+mn-cs"/>
                                  </a:rPr>
                                  <m:t>𝑠</m:t>
                                </m:r>
                              </m:num>
                              <m:den>
                                <m:r>
                                  <a:rPr lang="en-US" sz="1100" i="1">
                                    <a:solidFill>
                                      <a:schemeClr val="dk1"/>
                                    </a:solidFill>
                                    <a:effectLst/>
                                    <a:latin typeface="Cambria Math" panose="02040503050406030204" pitchFamily="18" charset="0"/>
                                    <a:ea typeface="+mn-ea"/>
                                    <a:cs typeface="+mn-cs"/>
                                  </a:rPr>
                                  <m:t>𝑑</m:t>
                                </m:r>
                              </m:den>
                            </m:f>
                          </m:e>
                        </m:d>
                      </m:e>
                      <m:sup>
                        <m:r>
                          <a:rPr lang="en-US" sz="1100" i="1">
                            <a:solidFill>
                              <a:schemeClr val="dk1"/>
                            </a:solidFill>
                            <a:effectLst/>
                            <a:latin typeface="Cambria Math" panose="02040503050406030204" pitchFamily="18" charset="0"/>
                            <a:ea typeface="+mn-ea"/>
                            <a:cs typeface="+mn-cs"/>
                          </a:rPr>
                          <m:t>2</m:t>
                        </m:r>
                      </m:sup>
                    </m:sSup>
                    <m:r>
                      <a:rPr lang="en-US" sz="1100" i="1">
                        <a:solidFill>
                          <a:schemeClr val="dk1"/>
                        </a:solidFill>
                        <a:effectLst/>
                        <a:latin typeface="Cambria Math" panose="02040503050406030204" pitchFamily="18" charset="0"/>
                        <a:ea typeface="+mn-ea"/>
                        <a:cs typeface="+mn-cs"/>
                      </a:rPr>
                      <m:t>+ 0.3438 </m:t>
                    </m:r>
                    <m:d>
                      <m:dPr>
                        <m:ctrlPr>
                          <a:rPr lang="en-US" sz="1100" i="1">
                            <a:solidFill>
                              <a:schemeClr val="dk1"/>
                            </a:solidFill>
                            <a:effectLst/>
                            <a:latin typeface="Cambria Math" panose="02040503050406030204" pitchFamily="18" charset="0"/>
                            <a:ea typeface="+mn-ea"/>
                            <a:cs typeface="+mn-cs"/>
                          </a:rPr>
                        </m:ctrlPr>
                      </m:dPr>
                      <m:e>
                        <m:f>
                          <m:fPr>
                            <m:ctrlPr>
                              <a:rPr lang="en-US" sz="1100" i="1">
                                <a:solidFill>
                                  <a:schemeClr val="dk1"/>
                                </a:solidFill>
                                <a:effectLst/>
                                <a:latin typeface="Cambria Math" panose="02040503050406030204" pitchFamily="18" charset="0"/>
                                <a:ea typeface="+mn-ea"/>
                                <a:cs typeface="+mn-cs"/>
                              </a:rPr>
                            </m:ctrlPr>
                          </m:fPr>
                          <m:num>
                            <m:r>
                              <a:rPr lang="en-US" sz="1100" i="1">
                                <a:solidFill>
                                  <a:schemeClr val="dk1"/>
                                </a:solidFill>
                                <a:effectLst/>
                                <a:latin typeface="Cambria Math" panose="02040503050406030204" pitchFamily="18" charset="0"/>
                                <a:ea typeface="+mn-ea"/>
                                <a:cs typeface="+mn-cs"/>
                              </a:rPr>
                              <m:t>𝑠</m:t>
                            </m:r>
                          </m:num>
                          <m:den>
                            <m:r>
                              <a:rPr lang="en-US" sz="1100" i="1">
                                <a:solidFill>
                                  <a:schemeClr val="dk1"/>
                                </a:solidFill>
                                <a:effectLst/>
                                <a:latin typeface="Cambria Math" panose="02040503050406030204" pitchFamily="18" charset="0"/>
                                <a:ea typeface="+mn-ea"/>
                                <a:cs typeface="+mn-cs"/>
                              </a:rPr>
                              <m:t>𝑑</m:t>
                            </m:r>
                          </m:den>
                        </m:f>
                      </m:e>
                    </m:d>
                    <m:r>
                      <a:rPr lang="en-US" sz="1100" i="1">
                        <a:solidFill>
                          <a:schemeClr val="dk1"/>
                        </a:solidFill>
                        <a:effectLst/>
                        <a:latin typeface="Cambria Math" panose="02040503050406030204" pitchFamily="18" charset="0"/>
                        <a:ea typeface="+mn-ea"/>
                        <a:cs typeface="+mn-cs"/>
                      </a:rPr>
                      <m:t>+1.0298</m:t>
                    </m:r>
                  </m:oMath>
                </m:oMathPara>
              </a14:m>
              <a:endParaRPr lang="en-US" sz="1100">
                <a:solidFill>
                  <a:schemeClr val="dk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𝑠</m:t>
                        </m:r>
                      </m:e>
                      <m:sub>
                        <m:r>
                          <a:rPr lang="en-US" sz="1100" i="1">
                            <a:solidFill>
                              <a:schemeClr val="dk1"/>
                            </a:solidFill>
                            <a:effectLst/>
                            <a:latin typeface="Cambria Math" panose="02040503050406030204" pitchFamily="18" charset="0"/>
                            <a:ea typeface="+mn-ea"/>
                            <a:cs typeface="+mn-cs"/>
                          </a:rPr>
                          <m:t>𝑠</m:t>
                        </m:r>
                      </m:sub>
                    </m:sSub>
                    <m:r>
                      <a:rPr lang="en-US" sz="1100" i="1">
                        <a:solidFill>
                          <a:schemeClr val="dk1"/>
                        </a:solidFill>
                        <a:effectLst/>
                        <a:latin typeface="Cambria Math" panose="02040503050406030204" pitchFamily="18" charset="0"/>
                        <a:ea typeface="+mn-ea"/>
                        <a:cs typeface="+mn-cs"/>
                      </a:rPr>
                      <m:t>= </m:t>
                    </m:r>
                    <m:f>
                      <m:fPr>
                        <m:ctrlPr>
                          <a:rPr lang="en-US" sz="1100" i="1">
                            <a:solidFill>
                              <a:schemeClr val="dk1"/>
                            </a:solidFill>
                            <a:effectLst/>
                            <a:latin typeface="Cambria Math" panose="02040503050406030204" pitchFamily="18" charset="0"/>
                            <a:ea typeface="+mn-ea"/>
                            <a:cs typeface="+mn-cs"/>
                          </a:rPr>
                        </m:ctrlPr>
                      </m:fPr>
                      <m:num>
                        <m:r>
                          <a:rPr lang="en-US" sz="1100" i="1">
                            <a:solidFill>
                              <a:schemeClr val="dk1"/>
                            </a:solidFill>
                            <a:effectLst/>
                            <a:latin typeface="Cambria Math" panose="02040503050406030204" pitchFamily="18" charset="0"/>
                            <a:ea typeface="+mn-ea"/>
                            <a:cs typeface="+mn-cs"/>
                          </a:rPr>
                          <m:t>𝐻</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𝑠</m:t>
                        </m:r>
                      </m:num>
                      <m:den>
                        <m:rad>
                          <m:radPr>
                            <m:degHide m:val="on"/>
                            <m:ctrlPr>
                              <a:rPr lang="en-US" sz="1100" i="1">
                                <a:solidFill>
                                  <a:schemeClr val="dk1"/>
                                </a:solidFill>
                                <a:effectLst/>
                                <a:latin typeface="Cambria Math" panose="02040503050406030204" pitchFamily="18" charset="0"/>
                                <a:ea typeface="+mn-ea"/>
                                <a:cs typeface="+mn-cs"/>
                              </a:rPr>
                            </m:ctrlPr>
                          </m:radPr>
                          <m:deg/>
                          <m:e>
                            <m:r>
                              <a:rPr lang="en-US" sz="1100" i="1">
                                <a:solidFill>
                                  <a:schemeClr val="dk1"/>
                                </a:solidFill>
                                <a:effectLst/>
                                <a:latin typeface="Cambria Math" panose="02040503050406030204" pitchFamily="18" charset="0"/>
                                <a:ea typeface="+mn-ea"/>
                                <a:cs typeface="+mn-cs"/>
                              </a:rPr>
                              <m:t>𝑁</m:t>
                            </m:r>
                          </m:e>
                        </m:rad>
                      </m:den>
                    </m:f>
                  </m:oMath>
                </m:oMathPara>
              </a14:m>
              <a:endParaRPr lang="en-US" sz="1100">
                <a:solidFill>
                  <a:schemeClr val="dk1"/>
                </a:solidFill>
                <a:effectLst/>
                <a:latin typeface="+mn-lt"/>
                <a:ea typeface="+mn-ea"/>
                <a:cs typeface="+mn-cs"/>
              </a:endParaRPr>
            </a:p>
            <a:p>
              <a:endParaRPr lang="en-US" sz="1100"/>
            </a:p>
            <a:p>
              <a:r>
                <a:rPr lang="en-US" sz="1100"/>
                <a:t>The</a:t>
              </a:r>
              <a:r>
                <a:rPr lang="en-US" sz="1100" baseline="0"/>
                <a:t> equation below gives the level "</a:t>
              </a:r>
              <a14:m>
                <m:oMath xmlns:m="http://schemas.openxmlformats.org/officeDocument/2006/math">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𝑦</m:t>
                      </m:r>
                    </m:e>
                    <m:sub>
                      <m:r>
                        <a:rPr lang="en-US" sz="1100" i="1">
                          <a:solidFill>
                            <a:schemeClr val="dk1"/>
                          </a:solidFill>
                          <a:effectLst/>
                          <a:latin typeface="Cambria Math" panose="02040503050406030204" pitchFamily="18" charset="0"/>
                          <a:ea typeface="+mn-ea"/>
                          <a:cs typeface="+mn-cs"/>
                        </a:rPr>
                        <m:t>𝜃</m:t>
                      </m:r>
                    </m:sub>
                  </m:sSub>
                </m:oMath>
              </a14:m>
              <a:r>
                <a:rPr lang="en-US" sz="1100" baseline="0"/>
                <a:t>" that corresponds to one hundred times </a:t>
              </a:r>
              <a:r>
                <a:rPr lang="en-US" sz="1100" baseline="0">
                  <a:solidFill>
                    <a:schemeClr val="dk1"/>
                  </a:solidFill>
                  <a:effectLst/>
                  <a:latin typeface="+mn-lt"/>
                  <a:ea typeface="+mn-ea"/>
                  <a:cs typeface="+mn-cs"/>
                </a:rPr>
                <a:t>θ percent probability of firing (the chosen reliability):</a:t>
              </a:r>
            </a:p>
            <a:p>
              <a:endParaRPr lang="en-US" sz="1100" baseline="0">
                <a:solidFill>
                  <a:schemeClr val="dk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𝑦</m:t>
                        </m:r>
                      </m:e>
                      <m:sub>
                        <m:r>
                          <a:rPr lang="en-US" sz="1100" i="1">
                            <a:solidFill>
                              <a:schemeClr val="dk1"/>
                            </a:solidFill>
                            <a:effectLst/>
                            <a:latin typeface="Cambria Math" panose="02040503050406030204" pitchFamily="18" charset="0"/>
                            <a:ea typeface="+mn-ea"/>
                            <a:cs typeface="+mn-cs"/>
                          </a:rPr>
                          <m:t>𝜃</m:t>
                        </m:r>
                      </m:sub>
                    </m:sSub>
                    <m:r>
                      <a:rPr lang="en-US" sz="1100" i="1">
                        <a:solidFill>
                          <a:schemeClr val="dk1"/>
                        </a:solidFill>
                        <a:effectLst/>
                        <a:latin typeface="Cambria Math" panose="02040503050406030204" pitchFamily="18" charset="0"/>
                        <a:ea typeface="+mn-ea"/>
                        <a:cs typeface="+mn-cs"/>
                      </a:rPr>
                      <m:t>=</m:t>
                    </m:r>
                    <m:r>
                      <a:rPr lang="en-US" sz="1100" i="1">
                        <a:solidFill>
                          <a:schemeClr val="dk1"/>
                        </a:solidFill>
                        <a:effectLst/>
                        <a:latin typeface="Cambria Math" panose="02040503050406030204" pitchFamily="18" charset="0"/>
                        <a:ea typeface="+mn-ea"/>
                        <a:cs typeface="+mn-cs"/>
                      </a:rPr>
                      <m:t>𝑚</m:t>
                    </m:r>
                    <m:r>
                      <a:rPr lang="en-US" sz="1100" i="1">
                        <a:solidFill>
                          <a:schemeClr val="dk1"/>
                        </a:solidFill>
                        <a:effectLst/>
                        <a:latin typeface="Cambria Math" panose="02040503050406030204" pitchFamily="18" charset="0"/>
                        <a:ea typeface="+mn-ea"/>
                        <a:cs typeface="+mn-cs"/>
                      </a:rPr>
                      <m:t>+</m:t>
                    </m:r>
                    <m:r>
                      <a:rPr lang="en-US" sz="1100" i="1">
                        <a:solidFill>
                          <a:schemeClr val="dk1"/>
                        </a:solidFill>
                        <a:effectLst/>
                        <a:latin typeface="Cambria Math" panose="02040503050406030204" pitchFamily="18" charset="0"/>
                        <a:ea typeface="+mn-ea"/>
                        <a:cs typeface="+mn-cs"/>
                      </a:rPr>
                      <m:t>𝑘</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𝑠</m:t>
                    </m:r>
                  </m:oMath>
                </m:oMathPara>
              </a14:m>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pPr/>
              <a14:m>
                <m:oMathPara xmlns:m="http://schemas.openxmlformats.org/officeDocument/2006/math">
                  <m:oMathParaPr>
                    <m:jc m:val="centerGroup"/>
                  </m:oMathParaPr>
                  <m:oMath xmlns:m="http://schemas.openxmlformats.org/officeDocument/2006/math">
                    <m:r>
                      <m:rPr>
                        <m:sty m:val="p"/>
                      </m:rPr>
                      <a:rPr lang="en-US" sz="1100">
                        <a:solidFill>
                          <a:schemeClr val="dk1"/>
                        </a:solidFill>
                        <a:effectLst/>
                        <a:latin typeface="Cambria Math" panose="02040503050406030204" pitchFamily="18" charset="0"/>
                        <a:ea typeface="+mn-ea"/>
                        <a:cs typeface="+mn-cs"/>
                      </a:rPr>
                      <m:t>Φ</m:t>
                    </m:r>
                    <m:d>
                      <m:dPr>
                        <m:ctrlPr>
                          <a:rPr lang="en-US" sz="1100" i="1">
                            <a:solidFill>
                              <a:schemeClr val="dk1"/>
                            </a:solidFill>
                            <a:effectLst/>
                            <a:latin typeface="Cambria Math" panose="02040503050406030204" pitchFamily="18" charset="0"/>
                            <a:ea typeface="+mn-ea"/>
                            <a:cs typeface="+mn-cs"/>
                          </a:rPr>
                        </m:ctrlPr>
                      </m:dPr>
                      <m:e>
                        <m:r>
                          <a:rPr lang="en-US" sz="1100" i="1">
                            <a:solidFill>
                              <a:schemeClr val="dk1"/>
                            </a:solidFill>
                            <a:effectLst/>
                            <a:latin typeface="Cambria Math" panose="02040503050406030204" pitchFamily="18" charset="0"/>
                            <a:ea typeface="+mn-ea"/>
                            <a:cs typeface="+mn-cs"/>
                          </a:rPr>
                          <m:t>𝑘</m:t>
                        </m:r>
                      </m:e>
                    </m:d>
                    <m:r>
                      <a:rPr lang="en-US" sz="1100" i="1">
                        <a:solidFill>
                          <a:schemeClr val="dk1"/>
                        </a:solidFill>
                        <a:effectLst/>
                        <a:latin typeface="Cambria Math" panose="02040503050406030204" pitchFamily="18" charset="0"/>
                        <a:ea typeface="+mn-ea"/>
                        <a:cs typeface="+mn-cs"/>
                      </a:rPr>
                      <m:t>= </m:t>
                    </m:r>
                    <m:f>
                      <m:fPr>
                        <m:ctrlPr>
                          <a:rPr lang="en-US" sz="1100" i="1">
                            <a:solidFill>
                              <a:schemeClr val="dk1"/>
                            </a:solidFill>
                            <a:effectLst/>
                            <a:latin typeface="Cambria Math" panose="02040503050406030204" pitchFamily="18" charset="0"/>
                            <a:ea typeface="+mn-ea"/>
                            <a:cs typeface="+mn-cs"/>
                          </a:rPr>
                        </m:ctrlPr>
                      </m:fPr>
                      <m:num>
                        <m:r>
                          <a:rPr lang="en-US" sz="1100" i="1">
                            <a:solidFill>
                              <a:schemeClr val="dk1"/>
                            </a:solidFill>
                            <a:effectLst/>
                            <a:latin typeface="Cambria Math" panose="02040503050406030204" pitchFamily="18" charset="0"/>
                            <a:ea typeface="+mn-ea"/>
                            <a:cs typeface="+mn-cs"/>
                          </a:rPr>
                          <m:t>1</m:t>
                        </m:r>
                      </m:num>
                      <m:den>
                        <m:rad>
                          <m:radPr>
                            <m:degHide m:val="on"/>
                            <m:ctrlPr>
                              <a:rPr lang="en-US" sz="1100" i="1">
                                <a:solidFill>
                                  <a:schemeClr val="dk1"/>
                                </a:solidFill>
                                <a:effectLst/>
                                <a:latin typeface="Cambria Math" panose="02040503050406030204" pitchFamily="18" charset="0"/>
                                <a:ea typeface="+mn-ea"/>
                                <a:cs typeface="+mn-cs"/>
                              </a:rPr>
                            </m:ctrlPr>
                          </m:radPr>
                          <m:deg/>
                          <m:e>
                            <m:r>
                              <a:rPr lang="en-US" sz="1100" i="1">
                                <a:solidFill>
                                  <a:schemeClr val="dk1"/>
                                </a:solidFill>
                                <a:effectLst/>
                                <a:latin typeface="Cambria Math" panose="02040503050406030204" pitchFamily="18" charset="0"/>
                                <a:ea typeface="+mn-ea"/>
                                <a:cs typeface="+mn-cs"/>
                              </a:rPr>
                              <m:t>2 </m:t>
                            </m:r>
                            <m:r>
                              <a:rPr lang="en-US" sz="1100" i="1">
                                <a:solidFill>
                                  <a:schemeClr val="dk1"/>
                                </a:solidFill>
                                <a:effectLst/>
                                <a:latin typeface="Cambria Math" panose="02040503050406030204" pitchFamily="18" charset="0"/>
                                <a:ea typeface="+mn-ea"/>
                                <a:cs typeface="+mn-cs"/>
                              </a:rPr>
                              <m:t>𝜋</m:t>
                            </m:r>
                          </m:e>
                        </m:rad>
                      </m:den>
                    </m:f>
                    <m:r>
                      <a:rPr lang="en-US" sz="1100" i="1">
                        <a:solidFill>
                          <a:schemeClr val="dk1"/>
                        </a:solidFill>
                        <a:effectLst/>
                        <a:latin typeface="Cambria Math" panose="02040503050406030204" pitchFamily="18" charset="0"/>
                        <a:ea typeface="+mn-ea"/>
                        <a:cs typeface="+mn-cs"/>
                      </a:rPr>
                      <m:t> </m:t>
                    </m:r>
                    <m:nary>
                      <m:naryPr>
                        <m:limLoc m:val="undOvr"/>
                        <m:ctrlPr>
                          <a:rPr lang="en-US" sz="1100" i="1">
                            <a:solidFill>
                              <a:schemeClr val="dk1"/>
                            </a:solidFill>
                            <a:effectLst/>
                            <a:latin typeface="Cambria Math" panose="02040503050406030204" pitchFamily="18" charset="0"/>
                            <a:ea typeface="+mn-ea"/>
                            <a:cs typeface="+mn-cs"/>
                          </a:rPr>
                        </m:ctrlPr>
                      </m:naryPr>
                      <m:sub>
                        <m:r>
                          <a:rPr lang="en-US" sz="1100" i="1">
                            <a:solidFill>
                              <a:schemeClr val="dk1"/>
                            </a:solidFill>
                            <a:effectLst/>
                            <a:latin typeface="Cambria Math" panose="02040503050406030204" pitchFamily="18" charset="0"/>
                            <a:ea typeface="+mn-ea"/>
                            <a:cs typeface="+mn-cs"/>
                          </a:rPr>
                          <m:t>𝑥</m:t>
                        </m:r>
                        <m:r>
                          <a:rPr lang="en-US" sz="1100" i="1">
                            <a:solidFill>
                              <a:schemeClr val="dk1"/>
                            </a:solidFill>
                            <a:effectLst/>
                            <a:latin typeface="Cambria Math" panose="02040503050406030204" pitchFamily="18" charset="0"/>
                            <a:ea typeface="+mn-ea"/>
                            <a:cs typeface="+mn-cs"/>
                          </a:rPr>
                          <m:t>=−∞</m:t>
                        </m:r>
                      </m:sub>
                      <m:sup>
                        <m:r>
                          <a:rPr lang="en-US" sz="1100" i="1">
                            <a:solidFill>
                              <a:schemeClr val="dk1"/>
                            </a:solidFill>
                            <a:effectLst/>
                            <a:latin typeface="Cambria Math" panose="02040503050406030204" pitchFamily="18" charset="0"/>
                            <a:ea typeface="+mn-ea"/>
                            <a:cs typeface="+mn-cs"/>
                          </a:rPr>
                          <m:t>𝑥</m:t>
                        </m:r>
                        <m:r>
                          <a:rPr lang="en-US" sz="1100" i="1">
                            <a:solidFill>
                              <a:schemeClr val="dk1"/>
                            </a:solidFill>
                            <a:effectLst/>
                            <a:latin typeface="Cambria Math" panose="02040503050406030204" pitchFamily="18" charset="0"/>
                            <a:ea typeface="+mn-ea"/>
                            <a:cs typeface="+mn-cs"/>
                          </a:rPr>
                          <m:t>=</m:t>
                        </m:r>
                        <m:r>
                          <a:rPr lang="en-US" sz="1100" i="1">
                            <a:solidFill>
                              <a:schemeClr val="dk1"/>
                            </a:solidFill>
                            <a:effectLst/>
                            <a:latin typeface="Cambria Math" panose="02040503050406030204" pitchFamily="18" charset="0"/>
                            <a:ea typeface="+mn-ea"/>
                            <a:cs typeface="+mn-cs"/>
                          </a:rPr>
                          <m:t>𝑘</m:t>
                        </m:r>
                      </m:sup>
                      <m:e>
                        <m:sSup>
                          <m:sSupPr>
                            <m:ctrlPr>
                              <a:rPr lang="en-US" sz="1100" i="1">
                                <a:solidFill>
                                  <a:schemeClr val="dk1"/>
                                </a:solidFill>
                                <a:effectLst/>
                                <a:latin typeface="Cambria Math" panose="02040503050406030204" pitchFamily="18" charset="0"/>
                                <a:ea typeface="+mn-ea"/>
                                <a:cs typeface="+mn-cs"/>
                              </a:rPr>
                            </m:ctrlPr>
                          </m:sSupPr>
                          <m:e>
                            <m:r>
                              <a:rPr lang="en-US" sz="1100" i="1">
                                <a:solidFill>
                                  <a:schemeClr val="dk1"/>
                                </a:solidFill>
                                <a:effectLst/>
                                <a:latin typeface="Cambria Math" panose="02040503050406030204" pitchFamily="18" charset="0"/>
                                <a:ea typeface="+mn-ea"/>
                                <a:cs typeface="+mn-cs"/>
                              </a:rPr>
                              <m:t>𝑒</m:t>
                            </m:r>
                          </m:e>
                          <m:sup>
                            <m:f>
                              <m:fPr>
                                <m:type m:val="skw"/>
                                <m:ctrlPr>
                                  <a:rPr lang="en-US" sz="1100" i="1">
                                    <a:solidFill>
                                      <a:schemeClr val="dk1"/>
                                    </a:solidFill>
                                    <a:effectLst/>
                                    <a:latin typeface="Cambria Math" panose="02040503050406030204" pitchFamily="18" charset="0"/>
                                    <a:ea typeface="+mn-ea"/>
                                    <a:cs typeface="+mn-cs"/>
                                  </a:rPr>
                                </m:ctrlPr>
                              </m:fPr>
                              <m:num>
                                <m:r>
                                  <a:rPr lang="en-US" sz="1100" i="1">
                                    <a:solidFill>
                                      <a:schemeClr val="dk1"/>
                                    </a:solidFill>
                                    <a:effectLst/>
                                    <a:latin typeface="Cambria Math" panose="02040503050406030204" pitchFamily="18" charset="0"/>
                                    <a:ea typeface="+mn-ea"/>
                                    <a:cs typeface="+mn-cs"/>
                                  </a:rPr>
                                  <m:t>−</m:t>
                                </m:r>
                                <m:sSup>
                                  <m:sSupPr>
                                    <m:ctrlPr>
                                      <a:rPr lang="en-US" sz="1100" i="1">
                                        <a:solidFill>
                                          <a:schemeClr val="dk1"/>
                                        </a:solidFill>
                                        <a:effectLst/>
                                        <a:latin typeface="Cambria Math" panose="02040503050406030204" pitchFamily="18" charset="0"/>
                                        <a:ea typeface="+mn-ea"/>
                                        <a:cs typeface="+mn-cs"/>
                                      </a:rPr>
                                    </m:ctrlPr>
                                  </m:sSupPr>
                                  <m:e>
                                    <m:r>
                                      <a:rPr lang="en-US" sz="1100" i="1">
                                        <a:solidFill>
                                          <a:schemeClr val="dk1"/>
                                        </a:solidFill>
                                        <a:effectLst/>
                                        <a:latin typeface="Cambria Math" panose="02040503050406030204" pitchFamily="18" charset="0"/>
                                        <a:ea typeface="+mn-ea"/>
                                        <a:cs typeface="+mn-cs"/>
                                      </a:rPr>
                                      <m:t>𝑥</m:t>
                                    </m:r>
                                  </m:e>
                                  <m:sup>
                                    <m:r>
                                      <a:rPr lang="en-US" sz="1100" i="1">
                                        <a:solidFill>
                                          <a:schemeClr val="dk1"/>
                                        </a:solidFill>
                                        <a:effectLst/>
                                        <a:latin typeface="Cambria Math" panose="02040503050406030204" pitchFamily="18" charset="0"/>
                                        <a:ea typeface="+mn-ea"/>
                                        <a:cs typeface="+mn-cs"/>
                                      </a:rPr>
                                      <m:t>2</m:t>
                                    </m:r>
                                  </m:sup>
                                </m:sSup>
                              </m:num>
                              <m:den>
                                <m:r>
                                  <a:rPr lang="en-US" sz="1100" i="1">
                                    <a:solidFill>
                                      <a:schemeClr val="dk1"/>
                                    </a:solidFill>
                                    <a:effectLst/>
                                    <a:latin typeface="Cambria Math" panose="02040503050406030204" pitchFamily="18" charset="0"/>
                                    <a:ea typeface="+mn-ea"/>
                                    <a:cs typeface="+mn-cs"/>
                                  </a:rPr>
                                  <m:t>2</m:t>
                                </m:r>
                              </m:den>
                            </m:f>
                          </m:sup>
                        </m:sSup>
                      </m:e>
                    </m:nary>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𝑑𝑥</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𝜃</m:t>
                    </m:r>
                  </m:oMath>
                </m:oMathPara>
              </a14:m>
              <a:endParaRPr lang="en-US" sz="1100">
                <a:solidFill>
                  <a:schemeClr val="dk1"/>
                </a:solidFill>
                <a:effectLst/>
                <a:latin typeface="+mn-lt"/>
                <a:ea typeface="+mn-ea"/>
                <a:cs typeface="+mn-cs"/>
              </a:endParaRPr>
            </a:p>
            <a:p>
              <a:endParaRPr lang="en-US" sz="1100"/>
            </a:p>
            <a:p>
              <a:r>
                <a:rPr lang="en-US" sz="1100"/>
                <a:t>The</a:t>
              </a:r>
              <a:r>
                <a:rPr lang="en-US" sz="1100" baseline="0"/>
                <a:t> following equation gives a one hundred times </a:t>
              </a:r>
              <a:r>
                <a:rPr lang="el-GR" sz="1100" baseline="0"/>
                <a:t>α</a:t>
              </a:r>
              <a:r>
                <a:rPr lang="en-US" sz="1100" baseline="0"/>
                <a:t> percent confidence interval:</a:t>
              </a:r>
            </a:p>
            <a:p>
              <a:endParaRPr lang="en-US" sz="1100" baseline="0"/>
            </a:p>
            <a:p>
              <a:pPr/>
              <a14:m>
                <m:oMathPara xmlns:m="http://schemas.openxmlformats.org/officeDocument/2006/math">
                  <m:oMathParaPr>
                    <m:jc m:val="centerGroup"/>
                  </m:oMathParaPr>
                  <m:oMath xmlns:m="http://schemas.openxmlformats.org/officeDocument/2006/math">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𝑘</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𝑠</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𝑙</m:t>
                    </m:r>
                    <m:r>
                      <a:rPr lang="en-US" sz="1100" i="1">
                        <a:solidFill>
                          <a:schemeClr val="dk1"/>
                        </a:solidFill>
                        <a:effectLst/>
                        <a:latin typeface="Cambria Math" panose="02040503050406030204" pitchFamily="18" charset="0"/>
                        <a:ea typeface="+mn-ea"/>
                        <a:cs typeface="+mn-cs"/>
                      </a:rPr>
                      <m:t> </m:t>
                    </m:r>
                    <m:rad>
                      <m:radPr>
                        <m:degHide m:val="on"/>
                        <m:ctrlPr>
                          <a:rPr lang="en-US" sz="1100" i="1">
                            <a:solidFill>
                              <a:schemeClr val="dk1"/>
                            </a:solidFill>
                            <a:effectLst/>
                            <a:latin typeface="Cambria Math" panose="02040503050406030204" pitchFamily="18" charset="0"/>
                            <a:ea typeface="+mn-ea"/>
                            <a:cs typeface="+mn-cs"/>
                          </a:rPr>
                        </m:ctrlPr>
                      </m:radPr>
                      <m:deg/>
                      <m:e>
                        <m:sSup>
                          <m:sSupPr>
                            <m:ctrlPr>
                              <a:rPr lang="en-US" sz="1100" i="1">
                                <a:solidFill>
                                  <a:schemeClr val="dk1"/>
                                </a:solidFill>
                                <a:effectLst/>
                                <a:latin typeface="Cambria Math" panose="02040503050406030204" pitchFamily="18" charset="0"/>
                                <a:ea typeface="+mn-ea"/>
                                <a:cs typeface="+mn-cs"/>
                              </a:rPr>
                            </m:ctrlPr>
                          </m:sSupPr>
                          <m:e>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𝑠</m:t>
                                </m:r>
                              </m:e>
                              <m:sub>
                                <m:r>
                                  <a:rPr lang="en-US" sz="1100" i="1">
                                    <a:solidFill>
                                      <a:schemeClr val="dk1"/>
                                    </a:solidFill>
                                    <a:effectLst/>
                                    <a:latin typeface="Cambria Math" panose="02040503050406030204" pitchFamily="18" charset="0"/>
                                    <a:ea typeface="+mn-ea"/>
                                    <a:cs typeface="+mn-cs"/>
                                  </a:rPr>
                                  <m:t>𝑚</m:t>
                                </m:r>
                              </m:sub>
                            </m:sSub>
                          </m:e>
                          <m:sup>
                            <m:r>
                              <a:rPr lang="en-US" sz="1100" i="1">
                                <a:solidFill>
                                  <a:schemeClr val="dk1"/>
                                </a:solidFill>
                                <a:effectLst/>
                                <a:latin typeface="Cambria Math" panose="02040503050406030204" pitchFamily="18" charset="0"/>
                                <a:ea typeface="+mn-ea"/>
                                <a:cs typeface="+mn-cs"/>
                              </a:rPr>
                              <m:t>2</m:t>
                            </m:r>
                          </m:sup>
                        </m:sSup>
                        <m:r>
                          <a:rPr lang="en-US" sz="1100" i="1">
                            <a:solidFill>
                              <a:schemeClr val="dk1"/>
                            </a:solidFill>
                            <a:effectLst/>
                            <a:latin typeface="Cambria Math" panose="02040503050406030204" pitchFamily="18" charset="0"/>
                            <a:ea typeface="+mn-ea"/>
                            <a:cs typeface="+mn-cs"/>
                          </a:rPr>
                          <m:t>+ </m:t>
                        </m:r>
                        <m:sSup>
                          <m:sSupPr>
                            <m:ctrlPr>
                              <a:rPr lang="en-US" sz="1100" i="1">
                                <a:solidFill>
                                  <a:schemeClr val="dk1"/>
                                </a:solidFill>
                                <a:effectLst/>
                                <a:latin typeface="Cambria Math" panose="02040503050406030204" pitchFamily="18" charset="0"/>
                                <a:ea typeface="+mn-ea"/>
                                <a:cs typeface="+mn-cs"/>
                              </a:rPr>
                            </m:ctrlPr>
                          </m:sSupPr>
                          <m:e>
                            <m:r>
                              <a:rPr lang="en-US" sz="1100" i="1">
                                <a:solidFill>
                                  <a:schemeClr val="dk1"/>
                                </a:solidFill>
                                <a:effectLst/>
                                <a:latin typeface="Cambria Math" panose="02040503050406030204" pitchFamily="18" charset="0"/>
                                <a:ea typeface="+mn-ea"/>
                                <a:cs typeface="+mn-cs"/>
                              </a:rPr>
                              <m:t>𝑘</m:t>
                            </m:r>
                          </m:e>
                          <m:sup>
                            <m:r>
                              <a:rPr lang="en-US" sz="1100" i="1">
                                <a:solidFill>
                                  <a:schemeClr val="dk1"/>
                                </a:solidFill>
                                <a:effectLst/>
                                <a:latin typeface="Cambria Math" panose="02040503050406030204" pitchFamily="18" charset="0"/>
                                <a:ea typeface="+mn-ea"/>
                                <a:cs typeface="+mn-cs"/>
                              </a:rPr>
                              <m:t>2</m:t>
                            </m:r>
                          </m:sup>
                        </m:sSup>
                        <m:r>
                          <a:rPr lang="en-US" sz="1100" i="1">
                            <a:solidFill>
                              <a:schemeClr val="dk1"/>
                            </a:solidFill>
                            <a:effectLst/>
                            <a:latin typeface="Cambria Math" panose="02040503050406030204" pitchFamily="18" charset="0"/>
                            <a:ea typeface="+mn-ea"/>
                            <a:cs typeface="+mn-cs"/>
                          </a:rPr>
                          <m:t> </m:t>
                        </m:r>
                        <m:sSup>
                          <m:sSupPr>
                            <m:ctrlPr>
                              <a:rPr lang="en-US" sz="1100" i="1">
                                <a:solidFill>
                                  <a:schemeClr val="dk1"/>
                                </a:solidFill>
                                <a:effectLst/>
                                <a:latin typeface="Cambria Math" panose="02040503050406030204" pitchFamily="18" charset="0"/>
                                <a:ea typeface="+mn-ea"/>
                                <a:cs typeface="+mn-cs"/>
                              </a:rPr>
                            </m:ctrlPr>
                          </m:sSupPr>
                          <m:e>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𝑠</m:t>
                                </m:r>
                              </m:e>
                              <m:sub>
                                <m:r>
                                  <a:rPr lang="en-US" sz="1100" i="1">
                                    <a:solidFill>
                                      <a:schemeClr val="dk1"/>
                                    </a:solidFill>
                                    <a:effectLst/>
                                    <a:latin typeface="Cambria Math" panose="02040503050406030204" pitchFamily="18" charset="0"/>
                                    <a:ea typeface="+mn-ea"/>
                                    <a:cs typeface="+mn-cs"/>
                                  </a:rPr>
                                  <m:t>𝑠</m:t>
                                </m:r>
                              </m:sub>
                            </m:sSub>
                          </m:e>
                          <m:sup>
                            <m:r>
                              <a:rPr lang="en-US" sz="1100" i="1">
                                <a:solidFill>
                                  <a:schemeClr val="dk1"/>
                                </a:solidFill>
                                <a:effectLst/>
                                <a:latin typeface="Cambria Math" panose="02040503050406030204" pitchFamily="18" charset="0"/>
                                <a:ea typeface="+mn-ea"/>
                                <a:cs typeface="+mn-cs"/>
                              </a:rPr>
                              <m:t>2</m:t>
                            </m:r>
                          </m:sup>
                        </m:sSup>
                      </m:e>
                    </m:rad>
                  </m:oMath>
                </m:oMathPara>
              </a14:m>
              <a:endParaRPr lang="en-US" sz="1100"/>
            </a:p>
            <a:p>
              <a:endParaRPr lang="en-US" sz="1100"/>
            </a:p>
            <a:p>
              <a:endParaRPr lang="en-US" sz="1100"/>
            </a:p>
            <a:p>
              <a:r>
                <a:rPr lang="en-US" sz="1100">
                  <a:solidFill>
                    <a:schemeClr val="dk1"/>
                  </a:solidFill>
                  <a:effectLst/>
                  <a:latin typeface="+mn-lt"/>
                  <a:ea typeface="+mn-ea"/>
                  <a:cs typeface="+mn-cs"/>
                </a:rPr>
                <a:t>We have one hundred times a percent confidence that level y</a:t>
              </a:r>
              <a:r>
                <a:rPr lang="el-GR" sz="1100" baseline="-25000">
                  <a:solidFill>
                    <a:schemeClr val="dk1"/>
                  </a:solidFill>
                  <a:effectLst/>
                  <a:latin typeface="+mn-lt"/>
                  <a:ea typeface="+mn-ea"/>
                  <a:cs typeface="+mn-cs"/>
                </a:rPr>
                <a:t>θ</a:t>
              </a:r>
              <a:r>
                <a:rPr lang="en-US" sz="1100">
                  <a:solidFill>
                    <a:schemeClr val="dk1"/>
                  </a:solidFill>
                  <a:effectLst/>
                  <a:latin typeface="+mn-lt"/>
                  <a:ea typeface="+mn-ea"/>
                  <a:cs typeface="+mn-cs"/>
                </a:rPr>
                <a:t>, corresponding to one hundred times </a:t>
              </a:r>
              <a:r>
                <a:rPr lang="el-GR" sz="1100">
                  <a:solidFill>
                    <a:schemeClr val="dk1"/>
                  </a:solidFill>
                  <a:effectLst/>
                  <a:latin typeface="+mn-lt"/>
                  <a:ea typeface="+mn-ea"/>
                  <a:cs typeface="+mn-cs"/>
                </a:rPr>
                <a:t>θ</a:t>
              </a:r>
              <a:r>
                <a:rPr lang="en-US" sz="1100">
                  <a:solidFill>
                    <a:schemeClr val="dk1"/>
                  </a:solidFill>
                  <a:effectLst/>
                  <a:latin typeface="+mn-lt"/>
                  <a:ea typeface="+mn-ea"/>
                  <a:cs typeface="+mn-cs"/>
                </a:rPr>
                <a:t> percent probability of firing, is less than or equal to the expression shown</a:t>
              </a:r>
              <a:r>
                <a:rPr lang="en-US" sz="1100" baseline="0">
                  <a:solidFill>
                    <a:schemeClr val="dk1"/>
                  </a:solidFill>
                  <a:effectLst/>
                  <a:latin typeface="+mn-lt"/>
                  <a:ea typeface="+mn-ea"/>
                  <a:cs typeface="+mn-cs"/>
                </a:rPr>
                <a:t> below. Since there is a relavively small sample size, the student's t distribution is used.</a:t>
              </a:r>
            </a:p>
            <a:p>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dk1"/>
                        </a:solidFill>
                        <a:effectLst/>
                        <a:latin typeface="Cambria Math" panose="02040503050406030204" pitchFamily="18" charset="0"/>
                        <a:ea typeface="+mn-ea"/>
                        <a:cs typeface="+mn-cs"/>
                      </a:rPr>
                      <m:t>𝑚</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𝑘</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𝑠</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𝑙</m:t>
                    </m:r>
                    <m:r>
                      <a:rPr lang="en-US" sz="1100" i="1">
                        <a:solidFill>
                          <a:schemeClr val="dk1"/>
                        </a:solidFill>
                        <a:effectLst/>
                        <a:latin typeface="Cambria Math" panose="02040503050406030204" pitchFamily="18" charset="0"/>
                        <a:ea typeface="+mn-ea"/>
                        <a:cs typeface="+mn-cs"/>
                      </a:rPr>
                      <m:t> </m:t>
                    </m:r>
                    <m:rad>
                      <m:radPr>
                        <m:degHide m:val="on"/>
                        <m:ctrlPr>
                          <a:rPr lang="en-US" sz="1100" i="1">
                            <a:solidFill>
                              <a:schemeClr val="dk1"/>
                            </a:solidFill>
                            <a:effectLst/>
                            <a:latin typeface="Cambria Math" panose="02040503050406030204" pitchFamily="18" charset="0"/>
                            <a:ea typeface="+mn-ea"/>
                            <a:cs typeface="+mn-cs"/>
                          </a:rPr>
                        </m:ctrlPr>
                      </m:radPr>
                      <m:deg/>
                      <m:e>
                        <m:sSup>
                          <m:sSupPr>
                            <m:ctrlPr>
                              <a:rPr lang="en-US" sz="1100" i="1">
                                <a:solidFill>
                                  <a:schemeClr val="dk1"/>
                                </a:solidFill>
                                <a:effectLst/>
                                <a:latin typeface="Cambria Math" panose="02040503050406030204" pitchFamily="18" charset="0"/>
                                <a:ea typeface="+mn-ea"/>
                                <a:cs typeface="+mn-cs"/>
                              </a:rPr>
                            </m:ctrlPr>
                          </m:sSupPr>
                          <m:e>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𝑠</m:t>
                                </m:r>
                              </m:e>
                              <m:sub>
                                <m:r>
                                  <a:rPr lang="en-US" sz="1100" i="1">
                                    <a:solidFill>
                                      <a:schemeClr val="dk1"/>
                                    </a:solidFill>
                                    <a:effectLst/>
                                    <a:latin typeface="Cambria Math" panose="02040503050406030204" pitchFamily="18" charset="0"/>
                                    <a:ea typeface="+mn-ea"/>
                                    <a:cs typeface="+mn-cs"/>
                                  </a:rPr>
                                  <m:t>𝑚</m:t>
                                </m:r>
                              </m:sub>
                            </m:sSub>
                          </m:e>
                          <m:sup>
                            <m:r>
                              <a:rPr lang="en-US" sz="1100" i="1">
                                <a:solidFill>
                                  <a:schemeClr val="dk1"/>
                                </a:solidFill>
                                <a:effectLst/>
                                <a:latin typeface="Cambria Math" panose="02040503050406030204" pitchFamily="18" charset="0"/>
                                <a:ea typeface="+mn-ea"/>
                                <a:cs typeface="+mn-cs"/>
                              </a:rPr>
                              <m:t>2</m:t>
                            </m:r>
                          </m:sup>
                        </m:sSup>
                        <m:r>
                          <a:rPr lang="en-US" sz="1100" i="1">
                            <a:solidFill>
                              <a:schemeClr val="dk1"/>
                            </a:solidFill>
                            <a:effectLst/>
                            <a:latin typeface="Cambria Math" panose="02040503050406030204" pitchFamily="18" charset="0"/>
                            <a:ea typeface="+mn-ea"/>
                            <a:cs typeface="+mn-cs"/>
                          </a:rPr>
                          <m:t>+ </m:t>
                        </m:r>
                        <m:sSup>
                          <m:sSupPr>
                            <m:ctrlPr>
                              <a:rPr lang="en-US" sz="1100" i="1">
                                <a:solidFill>
                                  <a:schemeClr val="dk1"/>
                                </a:solidFill>
                                <a:effectLst/>
                                <a:latin typeface="Cambria Math" panose="02040503050406030204" pitchFamily="18" charset="0"/>
                                <a:ea typeface="+mn-ea"/>
                                <a:cs typeface="+mn-cs"/>
                              </a:rPr>
                            </m:ctrlPr>
                          </m:sSupPr>
                          <m:e>
                            <m:r>
                              <a:rPr lang="en-US" sz="1100" i="1">
                                <a:solidFill>
                                  <a:schemeClr val="dk1"/>
                                </a:solidFill>
                                <a:effectLst/>
                                <a:latin typeface="Cambria Math" panose="02040503050406030204" pitchFamily="18" charset="0"/>
                                <a:ea typeface="+mn-ea"/>
                                <a:cs typeface="+mn-cs"/>
                              </a:rPr>
                              <m:t>𝑘</m:t>
                            </m:r>
                          </m:e>
                          <m:sup>
                            <m:r>
                              <a:rPr lang="en-US" sz="1100" i="1">
                                <a:solidFill>
                                  <a:schemeClr val="dk1"/>
                                </a:solidFill>
                                <a:effectLst/>
                                <a:latin typeface="Cambria Math" panose="02040503050406030204" pitchFamily="18" charset="0"/>
                                <a:ea typeface="+mn-ea"/>
                                <a:cs typeface="+mn-cs"/>
                              </a:rPr>
                              <m:t>2</m:t>
                            </m:r>
                          </m:sup>
                        </m:sSup>
                        <m:r>
                          <a:rPr lang="en-US" sz="1100" i="1">
                            <a:solidFill>
                              <a:schemeClr val="dk1"/>
                            </a:solidFill>
                            <a:effectLst/>
                            <a:latin typeface="Cambria Math" panose="02040503050406030204" pitchFamily="18" charset="0"/>
                            <a:ea typeface="+mn-ea"/>
                            <a:cs typeface="+mn-cs"/>
                          </a:rPr>
                          <m:t> </m:t>
                        </m:r>
                        <m:sSup>
                          <m:sSupPr>
                            <m:ctrlPr>
                              <a:rPr lang="en-US" sz="1100" i="1">
                                <a:solidFill>
                                  <a:schemeClr val="dk1"/>
                                </a:solidFill>
                                <a:effectLst/>
                                <a:latin typeface="Cambria Math" panose="02040503050406030204" pitchFamily="18" charset="0"/>
                                <a:ea typeface="+mn-ea"/>
                                <a:cs typeface="+mn-cs"/>
                              </a:rPr>
                            </m:ctrlPr>
                          </m:sSupPr>
                          <m:e>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𝑠</m:t>
                                </m:r>
                              </m:e>
                              <m:sub>
                                <m:r>
                                  <a:rPr lang="en-US" sz="1100" i="1">
                                    <a:solidFill>
                                      <a:schemeClr val="dk1"/>
                                    </a:solidFill>
                                    <a:effectLst/>
                                    <a:latin typeface="Cambria Math" panose="02040503050406030204" pitchFamily="18" charset="0"/>
                                    <a:ea typeface="+mn-ea"/>
                                    <a:cs typeface="+mn-cs"/>
                                  </a:rPr>
                                  <m:t>𝑠</m:t>
                                </m:r>
                              </m:sub>
                            </m:sSub>
                          </m:e>
                          <m:sup>
                            <m:r>
                              <a:rPr lang="en-US" sz="1100" i="1">
                                <a:solidFill>
                                  <a:schemeClr val="dk1"/>
                                </a:solidFill>
                                <a:effectLst/>
                                <a:latin typeface="Cambria Math" panose="02040503050406030204" pitchFamily="18" charset="0"/>
                                <a:ea typeface="+mn-ea"/>
                                <a:cs typeface="+mn-cs"/>
                              </a:rPr>
                              <m:t>2</m:t>
                            </m:r>
                          </m:sup>
                        </m:sSup>
                      </m:e>
                    </m:rad>
                  </m:oMath>
                </m:oMathPara>
              </a14:m>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m:rPr>
                        <m:sty m:val="p"/>
                      </m:rPr>
                      <a:rPr lang="en-US" sz="1100">
                        <a:solidFill>
                          <a:schemeClr val="dk1"/>
                        </a:solidFill>
                        <a:effectLst/>
                        <a:latin typeface="Cambria Math" panose="02040503050406030204" pitchFamily="18" charset="0"/>
                        <a:ea typeface="+mn-ea"/>
                        <a:cs typeface="+mn-cs"/>
                      </a:rPr>
                      <m:t>Φ</m:t>
                    </m:r>
                    <m:d>
                      <m:dPr>
                        <m:ctrlPr>
                          <a:rPr lang="en-US" sz="1100" i="1">
                            <a:solidFill>
                              <a:schemeClr val="dk1"/>
                            </a:solidFill>
                            <a:effectLst/>
                            <a:latin typeface="Cambria Math" panose="02040503050406030204" pitchFamily="18" charset="0"/>
                            <a:ea typeface="+mn-ea"/>
                            <a:cs typeface="+mn-cs"/>
                          </a:rPr>
                        </m:ctrlPr>
                      </m:dPr>
                      <m:e>
                        <m:r>
                          <a:rPr lang="en-US" sz="1100" i="1">
                            <a:solidFill>
                              <a:schemeClr val="dk1"/>
                            </a:solidFill>
                            <a:effectLst/>
                            <a:latin typeface="Cambria Math" panose="02040503050406030204" pitchFamily="18" charset="0"/>
                            <a:ea typeface="+mn-ea"/>
                            <a:cs typeface="+mn-cs"/>
                          </a:rPr>
                          <m:t>𝑙</m:t>
                        </m:r>
                      </m:e>
                    </m:d>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𝛼</m:t>
                    </m:r>
                  </m:oMath>
                </m:oMathPara>
              </a14:m>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dk1"/>
                        </a:solidFill>
                        <a:effectLst/>
                        <a:latin typeface="Cambria Math" panose="02040503050406030204" pitchFamily="18" charset="0"/>
                        <a:ea typeface="+mn-ea"/>
                        <a:cs typeface="+mn-cs"/>
                      </a:rPr>
                      <m:t>𝑙</m:t>
                    </m:r>
                    <m:r>
                      <a:rPr lang="en-US" sz="1100" i="1">
                        <a:solidFill>
                          <a:schemeClr val="dk1"/>
                        </a:solidFill>
                        <a:effectLst/>
                        <a:latin typeface="Cambria Math" panose="02040503050406030204" pitchFamily="18" charset="0"/>
                        <a:ea typeface="+mn-ea"/>
                        <a:cs typeface="+mn-cs"/>
                      </a:rPr>
                      <m:t>= </m:t>
                    </m:r>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𝑡</m:t>
                        </m:r>
                      </m:e>
                      <m:sub>
                        <m:r>
                          <a:rPr lang="en-US" sz="1100" i="1">
                            <a:solidFill>
                              <a:schemeClr val="dk1"/>
                            </a:solidFill>
                            <a:effectLst/>
                            <a:latin typeface="Cambria Math" panose="02040503050406030204" pitchFamily="18" charset="0"/>
                            <a:ea typeface="+mn-ea"/>
                            <a:cs typeface="+mn-cs"/>
                          </a:rPr>
                          <m:t>𝑁</m:t>
                        </m:r>
                        <m:r>
                          <a:rPr lang="en-US" sz="1100" i="1">
                            <a:solidFill>
                              <a:schemeClr val="dk1"/>
                            </a:solidFill>
                            <a:effectLst/>
                            <a:latin typeface="Cambria Math" panose="02040503050406030204" pitchFamily="18" charset="0"/>
                            <a:ea typeface="+mn-ea"/>
                            <a:cs typeface="+mn-cs"/>
                          </a:rPr>
                          <m:t>;1−</m:t>
                        </m:r>
                        <m:r>
                          <a:rPr lang="en-US" sz="1100" i="1">
                            <a:solidFill>
                              <a:schemeClr val="dk1"/>
                            </a:solidFill>
                            <a:effectLst/>
                            <a:latin typeface="Cambria Math" panose="02040503050406030204" pitchFamily="18" charset="0"/>
                            <a:ea typeface="+mn-ea"/>
                            <a:cs typeface="+mn-cs"/>
                          </a:rPr>
                          <m:t>𝛼</m:t>
                        </m:r>
                      </m:sub>
                    </m:sSub>
                  </m:oMath>
                </m:oMathPara>
              </a14:m>
              <a:endParaRPr lang="en-US" sz="1100">
                <a:solidFill>
                  <a:schemeClr val="dk1"/>
                </a:solidFill>
                <a:effectLst/>
                <a:latin typeface="+mn-lt"/>
                <a:ea typeface="+mn-ea"/>
                <a:cs typeface="+mn-cs"/>
              </a:endParaRPr>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We have one hundred times a percent confidence that level y</a:t>
              </a:r>
              <a:r>
                <a:rPr lang="el-GR" sz="1100" baseline="-25000">
                  <a:solidFill>
                    <a:schemeClr val="dk1"/>
                  </a:solidFill>
                  <a:effectLst/>
                  <a:latin typeface="+mn-lt"/>
                  <a:ea typeface="+mn-ea"/>
                  <a:cs typeface="+mn-cs"/>
                </a:rPr>
                <a:t>θ</a:t>
              </a:r>
              <a:r>
                <a:rPr lang="en-US" sz="1100">
                  <a:solidFill>
                    <a:schemeClr val="dk1"/>
                  </a:solidFill>
                  <a:effectLst/>
                  <a:latin typeface="+mn-lt"/>
                  <a:ea typeface="+mn-ea"/>
                  <a:cs typeface="+mn-cs"/>
                </a:rPr>
                <a:t>, corresponding to one hundred times </a:t>
              </a:r>
              <a:r>
                <a:rPr lang="el-GR" sz="1100">
                  <a:solidFill>
                    <a:schemeClr val="dk1"/>
                  </a:solidFill>
                  <a:effectLst/>
                  <a:latin typeface="+mn-lt"/>
                  <a:ea typeface="+mn-ea"/>
                  <a:cs typeface="+mn-cs"/>
                </a:rPr>
                <a:t>θ</a:t>
              </a:r>
              <a:r>
                <a:rPr lang="en-US" sz="1100">
                  <a:solidFill>
                    <a:schemeClr val="dk1"/>
                  </a:solidFill>
                  <a:effectLst/>
                  <a:latin typeface="+mn-lt"/>
                  <a:ea typeface="+mn-ea"/>
                  <a:cs typeface="+mn-cs"/>
                </a:rPr>
                <a:t> percent probability of firing, is greater than or equal to the expression shown below. </a:t>
              </a:r>
              <a:r>
                <a:rPr lang="en-US" sz="1100" baseline="0">
                  <a:solidFill>
                    <a:schemeClr val="dk1"/>
                  </a:solidFill>
                  <a:effectLst/>
                  <a:latin typeface="+mn-lt"/>
                  <a:ea typeface="+mn-ea"/>
                  <a:cs typeface="+mn-cs"/>
                </a:rPr>
                <a:t>Since there is a relavively small sample size, the student's t distribution is used.</a:t>
              </a:r>
              <a:endParaRPr lang="en-US">
                <a:effectLst/>
              </a:endParaRPr>
            </a:p>
            <a:p>
              <a:endParaRPr lang="en-US" sz="1100"/>
            </a:p>
            <a:p>
              <a:pPr/>
              <a14:m>
                <m:oMathPara xmlns:m="http://schemas.openxmlformats.org/officeDocument/2006/math">
                  <m:oMathParaPr>
                    <m:jc m:val="centerGroup"/>
                  </m:oMathParaPr>
                  <m:oMath xmlns:m="http://schemas.openxmlformats.org/officeDocument/2006/math">
                    <m:r>
                      <a:rPr lang="en-US" sz="1100" i="1">
                        <a:solidFill>
                          <a:schemeClr val="dk1"/>
                        </a:solidFill>
                        <a:effectLst/>
                        <a:latin typeface="Cambria Math" panose="02040503050406030204" pitchFamily="18" charset="0"/>
                        <a:ea typeface="+mn-ea"/>
                        <a:cs typeface="+mn-cs"/>
                      </a:rPr>
                      <m:t>𝑚</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𝑘</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𝑠</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𝑙</m:t>
                    </m:r>
                    <m:r>
                      <a:rPr lang="en-US" sz="1100" i="1">
                        <a:solidFill>
                          <a:schemeClr val="dk1"/>
                        </a:solidFill>
                        <a:effectLst/>
                        <a:latin typeface="Cambria Math" panose="02040503050406030204" pitchFamily="18" charset="0"/>
                        <a:ea typeface="+mn-ea"/>
                        <a:cs typeface="+mn-cs"/>
                      </a:rPr>
                      <m:t> </m:t>
                    </m:r>
                    <m:rad>
                      <m:radPr>
                        <m:degHide m:val="on"/>
                        <m:ctrlPr>
                          <a:rPr lang="en-US" sz="1100" i="1">
                            <a:solidFill>
                              <a:schemeClr val="dk1"/>
                            </a:solidFill>
                            <a:effectLst/>
                            <a:latin typeface="Cambria Math" panose="02040503050406030204" pitchFamily="18" charset="0"/>
                            <a:ea typeface="+mn-ea"/>
                            <a:cs typeface="+mn-cs"/>
                          </a:rPr>
                        </m:ctrlPr>
                      </m:radPr>
                      <m:deg/>
                      <m:e>
                        <m:sSup>
                          <m:sSupPr>
                            <m:ctrlPr>
                              <a:rPr lang="en-US" sz="1100" i="1">
                                <a:solidFill>
                                  <a:schemeClr val="dk1"/>
                                </a:solidFill>
                                <a:effectLst/>
                                <a:latin typeface="Cambria Math" panose="02040503050406030204" pitchFamily="18" charset="0"/>
                                <a:ea typeface="+mn-ea"/>
                                <a:cs typeface="+mn-cs"/>
                              </a:rPr>
                            </m:ctrlPr>
                          </m:sSupPr>
                          <m:e>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𝑠</m:t>
                                </m:r>
                              </m:e>
                              <m:sub>
                                <m:r>
                                  <a:rPr lang="en-US" sz="1100" i="1">
                                    <a:solidFill>
                                      <a:schemeClr val="dk1"/>
                                    </a:solidFill>
                                    <a:effectLst/>
                                    <a:latin typeface="Cambria Math" panose="02040503050406030204" pitchFamily="18" charset="0"/>
                                    <a:ea typeface="+mn-ea"/>
                                    <a:cs typeface="+mn-cs"/>
                                  </a:rPr>
                                  <m:t>𝑚</m:t>
                                </m:r>
                              </m:sub>
                            </m:sSub>
                          </m:e>
                          <m:sup>
                            <m:r>
                              <a:rPr lang="en-US" sz="1100" i="1">
                                <a:solidFill>
                                  <a:schemeClr val="dk1"/>
                                </a:solidFill>
                                <a:effectLst/>
                                <a:latin typeface="Cambria Math" panose="02040503050406030204" pitchFamily="18" charset="0"/>
                                <a:ea typeface="+mn-ea"/>
                                <a:cs typeface="+mn-cs"/>
                              </a:rPr>
                              <m:t>2</m:t>
                            </m:r>
                          </m:sup>
                        </m:sSup>
                        <m:r>
                          <a:rPr lang="en-US" sz="1100" i="1">
                            <a:solidFill>
                              <a:schemeClr val="dk1"/>
                            </a:solidFill>
                            <a:effectLst/>
                            <a:latin typeface="Cambria Math" panose="02040503050406030204" pitchFamily="18" charset="0"/>
                            <a:ea typeface="+mn-ea"/>
                            <a:cs typeface="+mn-cs"/>
                          </a:rPr>
                          <m:t>+ </m:t>
                        </m:r>
                        <m:sSup>
                          <m:sSupPr>
                            <m:ctrlPr>
                              <a:rPr lang="en-US" sz="1100" i="1">
                                <a:solidFill>
                                  <a:schemeClr val="dk1"/>
                                </a:solidFill>
                                <a:effectLst/>
                                <a:latin typeface="Cambria Math" panose="02040503050406030204" pitchFamily="18" charset="0"/>
                                <a:ea typeface="+mn-ea"/>
                                <a:cs typeface="+mn-cs"/>
                              </a:rPr>
                            </m:ctrlPr>
                          </m:sSupPr>
                          <m:e>
                            <m:r>
                              <a:rPr lang="en-US" sz="1100" i="1">
                                <a:solidFill>
                                  <a:schemeClr val="dk1"/>
                                </a:solidFill>
                                <a:effectLst/>
                                <a:latin typeface="Cambria Math" panose="02040503050406030204" pitchFamily="18" charset="0"/>
                                <a:ea typeface="+mn-ea"/>
                                <a:cs typeface="+mn-cs"/>
                              </a:rPr>
                              <m:t>𝑘</m:t>
                            </m:r>
                          </m:e>
                          <m:sup>
                            <m:r>
                              <a:rPr lang="en-US" sz="1100" i="1">
                                <a:solidFill>
                                  <a:schemeClr val="dk1"/>
                                </a:solidFill>
                                <a:effectLst/>
                                <a:latin typeface="Cambria Math" panose="02040503050406030204" pitchFamily="18" charset="0"/>
                                <a:ea typeface="+mn-ea"/>
                                <a:cs typeface="+mn-cs"/>
                              </a:rPr>
                              <m:t>2</m:t>
                            </m:r>
                          </m:sup>
                        </m:sSup>
                        <m:r>
                          <a:rPr lang="en-US" sz="1100" i="1">
                            <a:solidFill>
                              <a:schemeClr val="dk1"/>
                            </a:solidFill>
                            <a:effectLst/>
                            <a:latin typeface="Cambria Math" panose="02040503050406030204" pitchFamily="18" charset="0"/>
                            <a:ea typeface="+mn-ea"/>
                            <a:cs typeface="+mn-cs"/>
                          </a:rPr>
                          <m:t> </m:t>
                        </m:r>
                        <m:sSup>
                          <m:sSupPr>
                            <m:ctrlPr>
                              <a:rPr lang="en-US" sz="1100" i="1">
                                <a:solidFill>
                                  <a:schemeClr val="dk1"/>
                                </a:solidFill>
                                <a:effectLst/>
                                <a:latin typeface="Cambria Math" panose="02040503050406030204" pitchFamily="18" charset="0"/>
                                <a:ea typeface="+mn-ea"/>
                                <a:cs typeface="+mn-cs"/>
                              </a:rPr>
                            </m:ctrlPr>
                          </m:sSupPr>
                          <m:e>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𝑠</m:t>
                                </m:r>
                              </m:e>
                              <m:sub>
                                <m:r>
                                  <a:rPr lang="en-US" sz="1100" i="1">
                                    <a:solidFill>
                                      <a:schemeClr val="dk1"/>
                                    </a:solidFill>
                                    <a:effectLst/>
                                    <a:latin typeface="Cambria Math" panose="02040503050406030204" pitchFamily="18" charset="0"/>
                                    <a:ea typeface="+mn-ea"/>
                                    <a:cs typeface="+mn-cs"/>
                                  </a:rPr>
                                  <m:t>𝑠</m:t>
                                </m:r>
                              </m:sub>
                            </m:sSub>
                          </m:e>
                          <m:sup>
                            <m:r>
                              <a:rPr lang="en-US" sz="1100" i="1">
                                <a:solidFill>
                                  <a:schemeClr val="dk1"/>
                                </a:solidFill>
                                <a:effectLst/>
                                <a:latin typeface="Cambria Math" panose="02040503050406030204" pitchFamily="18" charset="0"/>
                                <a:ea typeface="+mn-ea"/>
                                <a:cs typeface="+mn-cs"/>
                              </a:rPr>
                              <m:t>2</m:t>
                            </m:r>
                          </m:sup>
                        </m:sSup>
                      </m:e>
                    </m:rad>
                  </m:oMath>
                </m:oMathPara>
              </a14:m>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pPr/>
              <a14:m>
                <m:oMathPara xmlns:m="http://schemas.openxmlformats.org/officeDocument/2006/math">
                  <m:oMathParaPr>
                    <m:jc m:val="centerGroup"/>
                  </m:oMathParaPr>
                  <m:oMath xmlns:m="http://schemas.openxmlformats.org/officeDocument/2006/math">
                    <m:r>
                      <m:rPr>
                        <m:sty m:val="p"/>
                      </m:rPr>
                      <a:rPr lang="en-US" sz="1100">
                        <a:solidFill>
                          <a:schemeClr val="dk1"/>
                        </a:solidFill>
                        <a:effectLst/>
                        <a:latin typeface="Cambria Math" panose="02040503050406030204" pitchFamily="18" charset="0"/>
                        <a:ea typeface="+mn-ea"/>
                        <a:cs typeface="+mn-cs"/>
                      </a:rPr>
                      <m:t>Φ</m:t>
                    </m:r>
                    <m:d>
                      <m:dPr>
                        <m:ctrlPr>
                          <a:rPr lang="en-US" sz="1100" i="1">
                            <a:solidFill>
                              <a:schemeClr val="dk1"/>
                            </a:solidFill>
                            <a:effectLst/>
                            <a:latin typeface="Cambria Math" panose="02040503050406030204" pitchFamily="18" charset="0"/>
                            <a:ea typeface="+mn-ea"/>
                            <a:cs typeface="+mn-cs"/>
                          </a:rPr>
                        </m:ctrlPr>
                      </m:dPr>
                      <m:e>
                        <m:r>
                          <a:rPr lang="en-US" sz="1100" i="1">
                            <a:solidFill>
                              <a:schemeClr val="dk1"/>
                            </a:solidFill>
                            <a:effectLst/>
                            <a:latin typeface="Cambria Math" panose="02040503050406030204" pitchFamily="18" charset="0"/>
                            <a:ea typeface="+mn-ea"/>
                            <a:cs typeface="+mn-cs"/>
                          </a:rPr>
                          <m:t>𝑙</m:t>
                        </m:r>
                      </m:e>
                    </m:d>
                    <m:r>
                      <a:rPr lang="en-US" sz="1100" i="1">
                        <a:solidFill>
                          <a:schemeClr val="dk1"/>
                        </a:solidFill>
                        <a:effectLst/>
                        <a:latin typeface="Cambria Math" panose="02040503050406030204" pitchFamily="18" charset="0"/>
                        <a:ea typeface="+mn-ea"/>
                        <a:cs typeface="+mn-cs"/>
                      </a:rPr>
                      <m:t>= 1−</m:t>
                    </m:r>
                    <m:r>
                      <a:rPr lang="en-US" sz="1100" i="1">
                        <a:solidFill>
                          <a:schemeClr val="dk1"/>
                        </a:solidFill>
                        <a:effectLst/>
                        <a:latin typeface="Cambria Math" panose="02040503050406030204" pitchFamily="18" charset="0"/>
                        <a:ea typeface="+mn-ea"/>
                        <a:cs typeface="+mn-cs"/>
                      </a:rPr>
                      <m:t>𝛼</m:t>
                    </m:r>
                  </m:oMath>
                </m:oMathPara>
              </a14:m>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pPr/>
              <a14:m>
                <m:oMathPara xmlns:m="http://schemas.openxmlformats.org/officeDocument/2006/math">
                  <m:oMathParaPr>
                    <m:jc m:val="centerGroup"/>
                  </m:oMathParaPr>
                  <m:oMath xmlns:m="http://schemas.openxmlformats.org/officeDocument/2006/math">
                    <m:r>
                      <a:rPr lang="en-US" sz="1100" i="1">
                        <a:solidFill>
                          <a:schemeClr val="dk1"/>
                        </a:solidFill>
                        <a:effectLst/>
                        <a:latin typeface="Cambria Math" panose="02040503050406030204" pitchFamily="18" charset="0"/>
                        <a:ea typeface="+mn-ea"/>
                        <a:cs typeface="+mn-cs"/>
                      </a:rPr>
                      <m:t>𝑙</m:t>
                    </m:r>
                    <m:r>
                      <a:rPr lang="en-US" sz="1100" i="1">
                        <a:solidFill>
                          <a:schemeClr val="dk1"/>
                        </a:solidFill>
                        <a:effectLst/>
                        <a:latin typeface="Cambria Math" panose="02040503050406030204" pitchFamily="18" charset="0"/>
                        <a:ea typeface="+mn-ea"/>
                        <a:cs typeface="+mn-cs"/>
                      </a:rPr>
                      <m:t>= </m:t>
                    </m:r>
                    <m:sSub>
                      <m:sSubPr>
                        <m:ctrlPr>
                          <a:rPr lang="en-US" sz="1100" i="1">
                            <a:solidFill>
                              <a:schemeClr val="dk1"/>
                            </a:solidFill>
                            <a:effectLst/>
                            <a:latin typeface="Cambria Math" panose="02040503050406030204" pitchFamily="18" charset="0"/>
                            <a:ea typeface="+mn-ea"/>
                            <a:cs typeface="+mn-cs"/>
                          </a:rPr>
                        </m:ctrlPr>
                      </m:sSubPr>
                      <m:e>
                        <m:r>
                          <a:rPr lang="en-US" sz="1100" i="1">
                            <a:solidFill>
                              <a:schemeClr val="dk1"/>
                            </a:solidFill>
                            <a:effectLst/>
                            <a:latin typeface="Cambria Math" panose="02040503050406030204" pitchFamily="18" charset="0"/>
                            <a:ea typeface="+mn-ea"/>
                            <a:cs typeface="+mn-cs"/>
                          </a:rPr>
                          <m:t>𝑡</m:t>
                        </m:r>
                      </m:e>
                      <m:sub>
                        <m:r>
                          <a:rPr lang="en-US" sz="1100" i="1">
                            <a:solidFill>
                              <a:schemeClr val="dk1"/>
                            </a:solidFill>
                            <a:effectLst/>
                            <a:latin typeface="Cambria Math" panose="02040503050406030204" pitchFamily="18" charset="0"/>
                            <a:ea typeface="+mn-ea"/>
                            <a:cs typeface="+mn-cs"/>
                          </a:rPr>
                          <m:t>𝑁</m:t>
                        </m:r>
                        <m:r>
                          <a:rPr lang="en-US" sz="1100" i="1">
                            <a:solidFill>
                              <a:schemeClr val="dk1"/>
                            </a:solidFill>
                            <a:effectLst/>
                            <a:latin typeface="Cambria Math" panose="02040503050406030204" pitchFamily="18" charset="0"/>
                            <a:ea typeface="+mn-ea"/>
                            <a:cs typeface="+mn-cs"/>
                          </a:rPr>
                          <m:t>;</m:t>
                        </m:r>
                        <m:r>
                          <a:rPr lang="en-US" sz="1100" i="1">
                            <a:solidFill>
                              <a:schemeClr val="dk1"/>
                            </a:solidFill>
                            <a:effectLst/>
                            <a:latin typeface="Cambria Math" panose="02040503050406030204" pitchFamily="18" charset="0"/>
                            <a:ea typeface="+mn-ea"/>
                            <a:cs typeface="+mn-cs"/>
                          </a:rPr>
                          <m:t>𝛼</m:t>
                        </m:r>
                      </m:sub>
                    </m:sSub>
                  </m:oMath>
                </m:oMathPara>
              </a14:m>
              <a:endParaRPr lang="en-US" sz="1100">
                <a:solidFill>
                  <a:schemeClr val="dk1"/>
                </a:solidFill>
                <a:effectLst/>
                <a:latin typeface="+mn-lt"/>
                <a:ea typeface="+mn-ea"/>
                <a:cs typeface="+mn-cs"/>
              </a:endParaRPr>
            </a:p>
            <a:p>
              <a:endParaRPr lang="en-US" sz="1100"/>
            </a:p>
            <a:p>
              <a:r>
                <a:rPr lang="en-US" sz="1100"/>
                <a:t>These are the calculations done in the "Log All-Fire</a:t>
              </a:r>
              <a:r>
                <a:rPr lang="en-US" sz="1100" baseline="0"/>
                <a:t> Stimulus" and "Log No-Fire Stimulus" columns. The conversion to the antilogarithmic values, having the units of the applied stimulus, is done in the green boxes.</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Reference:</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Dixon, W. J., &amp; Mood, A. M. (March 1948). A Method for Obtaining and Analyzing Sensitivity Data. </a:t>
              </a:r>
              <a:r>
                <a:rPr lang="en-US" sz="1100" i="1">
                  <a:solidFill>
                    <a:schemeClr val="dk1"/>
                  </a:solidFill>
                  <a:effectLst/>
                  <a:latin typeface="+mn-lt"/>
                  <a:ea typeface="+mn-ea"/>
                  <a:cs typeface="+mn-cs"/>
                </a:rPr>
                <a:t>Journal of the American Statistical Association</a:t>
              </a:r>
              <a:r>
                <a:rPr lang="en-US" sz="1100">
                  <a:solidFill>
                    <a:schemeClr val="dk1"/>
                  </a:solidFill>
                  <a:effectLst/>
                  <a:latin typeface="+mn-lt"/>
                  <a:ea typeface="+mn-ea"/>
                  <a:cs typeface="+mn-cs"/>
                </a:rPr>
                <a:t>, 109-126.</a:t>
              </a:r>
            </a:p>
            <a:p>
              <a:endParaRPr lang="en-US" sz="1100"/>
            </a:p>
          </xdr:txBody>
        </xdr:sp>
      </mc:Choice>
      <mc:Fallback xmlns="">
        <xdr:sp macro="" textlink="">
          <xdr:nvSpPr>
            <xdr:cNvPr id="4" name="TextBox 3">
              <a:extLst>
                <a:ext uri="{FF2B5EF4-FFF2-40B4-BE49-F238E27FC236}">
                  <a16:creationId xmlns:a16="http://schemas.microsoft.com/office/drawing/2014/main" id="{11AF878D-8A80-4D56-6811-5BBFF3469072}"/>
                </a:ext>
              </a:extLst>
            </xdr:cNvPr>
            <xdr:cNvSpPr txBox="1"/>
          </xdr:nvSpPr>
          <xdr:spPr>
            <a:xfrm>
              <a:off x="304800" y="6810374"/>
              <a:ext cx="9163050" cy="1229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Here we provide</a:t>
              </a:r>
              <a:r>
                <a:rPr lang="en-US" sz="1100" baseline="0"/>
                <a:t> a description of the calculations being done on the "Analysis" sheet:</a:t>
              </a:r>
            </a:p>
            <a:p>
              <a:endParaRPr lang="en-US" sz="1100" baseline="0"/>
            </a:p>
            <a:p>
              <a:r>
                <a:rPr lang="en-US" sz="1100"/>
                <a:t>First,</a:t>
              </a:r>
              <a:r>
                <a:rPr lang="en-US" sz="1100" baseline="0"/>
                <a:t> the total misfires and fires from your input test data on the "Data" sheet are counted. The one with fewer instances is chosen for the data analysis. If an equal number of fires and misfires occurs, the fires data is chosen by default.</a:t>
              </a:r>
            </a:p>
            <a:p>
              <a:endParaRPr lang="en-US" sz="1100" baseline="0"/>
            </a:p>
            <a:p>
              <a:r>
                <a:rPr lang="en-US" sz="1100" baseline="0"/>
                <a:t>A table is then generated with the logarithmic stimulus values in the left-most column. Next is a column for the index i, starting with i=0 corresponding to the lowest logarithmic stimulus value. The column to the right of the "i" column is the "n" column. The number of instances of fires or misfires (depending on which data subset had the fewest occurances) are counted for each individual stimulus level. The next column to the right is the "i*n" column. Here, the value of i is multiplied with the value of n for each stimulus level. The right-most column is the "i^2*n" column. Here, the value of i^2 is multiplied with the value of n for each stimulus level.</a:t>
              </a:r>
            </a:p>
            <a:p>
              <a:endParaRPr lang="en-US" sz="1100" baseline="0"/>
            </a:p>
            <a:p>
              <a:r>
                <a:rPr lang="en-US" sz="1100" baseline="0"/>
                <a:t>Next, important quantities are calculated-N, A, and B. N is the sum of the "n" column, A is the sum of the "i*n" column, and B is the sum of the "i^2*n" column. The estimated mean "m" and standard deviation "s" are then calculated by using the following equations:</a:t>
              </a:r>
            </a:p>
            <a:p>
              <a:endParaRPr lang="en-US" sz="1100" baseline="0"/>
            </a:p>
            <a:p>
              <a:pPr/>
              <a:r>
                <a:rPr lang="en-US" sz="1100" i="0">
                  <a:solidFill>
                    <a:schemeClr val="dk1"/>
                  </a:solidFill>
                  <a:effectLst/>
                  <a:latin typeface="Cambria Math" panose="02040503050406030204" pitchFamily="18" charset="0"/>
                  <a:ea typeface="+mn-ea"/>
                  <a:cs typeface="+mn-cs"/>
                </a:rPr>
                <a:t>𝑚=𝑦^′+𝑑 (𝐴/𝑁  ± 1/2)</a:t>
              </a:r>
              <a:endParaRPr lang="en-US" sz="1100" baseline="0"/>
            </a:p>
            <a:p>
              <a:endParaRPr lang="en-US" sz="1100" baseline="0"/>
            </a:p>
            <a:p>
              <a:pPr/>
              <a:r>
                <a:rPr lang="en-US" sz="1100" i="0">
                  <a:solidFill>
                    <a:schemeClr val="dk1"/>
                  </a:solidFill>
                  <a:effectLst/>
                  <a:latin typeface="Cambria Math" panose="02040503050406030204" pitchFamily="18" charset="0"/>
                  <a:ea typeface="+mn-ea"/>
                  <a:cs typeface="+mn-cs"/>
                </a:rPr>
                <a:t>𝑠=1.620 𝑑 ((𝑁 𝐵− 𝐴^2)/𝑁^2 +0.029)</a:t>
              </a:r>
              <a:endParaRPr lang="en-US" sz="1100"/>
            </a:p>
            <a:p>
              <a:endParaRPr lang="en-US" sz="1100"/>
            </a:p>
            <a:p>
              <a:r>
                <a:rPr lang="en-US" sz="1100"/>
                <a:t>Note that if</a:t>
              </a:r>
              <a:r>
                <a:rPr lang="en-US" sz="1100" baseline="0"/>
                <a:t> the misfire subset has been chosen for the analysis, the "+" is used in the "m" equation. The "-" is used for fires.</a:t>
              </a:r>
            </a:p>
            <a:p>
              <a:endParaRPr lang="en-US" sz="1100" baseline="0"/>
            </a:p>
            <a:p>
              <a:r>
                <a:rPr lang="en-US" sz="1100" baseline="0"/>
                <a:t>The values G and H are calculated from the equations below. They are used to calculate the standard error in the sample mean "</a:t>
              </a:r>
              <a:r>
                <a:rPr lang="en-US" sz="1100">
                  <a:solidFill>
                    <a:schemeClr val="dk1"/>
                  </a:solidFill>
                  <a:effectLst/>
                  <a:latin typeface="+mn-lt"/>
                  <a:ea typeface="+mn-ea"/>
                  <a:cs typeface="+mn-cs"/>
                </a:rPr>
                <a:t>s</a:t>
              </a:r>
              <a:r>
                <a:rPr lang="en-US" sz="1100" baseline="-25000">
                  <a:solidFill>
                    <a:schemeClr val="dk1"/>
                  </a:solidFill>
                  <a:effectLst/>
                  <a:latin typeface="+mn-lt"/>
                  <a:ea typeface="+mn-ea"/>
                  <a:cs typeface="+mn-cs"/>
                </a:rPr>
                <a:t>m</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and the standard error in the sample standard deviation "</a:t>
              </a:r>
              <a:r>
                <a:rPr lang="en-US" sz="1100">
                  <a:solidFill>
                    <a:schemeClr val="dk1"/>
                  </a:solidFill>
                  <a:effectLst/>
                  <a:latin typeface="+mn-lt"/>
                  <a:ea typeface="+mn-ea"/>
                  <a:cs typeface="+mn-cs"/>
                </a:rPr>
                <a:t>s</a:t>
              </a:r>
              <a:r>
                <a:rPr lang="en-US" sz="1100" baseline="-25000">
                  <a:solidFill>
                    <a:schemeClr val="dk1"/>
                  </a:solidFill>
                  <a:effectLst/>
                  <a:latin typeface="+mn-lt"/>
                  <a:ea typeface="+mn-ea"/>
                  <a:cs typeface="+mn-cs"/>
                </a:rPr>
                <a:t>s</a:t>
              </a:r>
              <a:r>
                <a:rPr lang="en-US" sz="1100">
                  <a:solidFill>
                    <a:schemeClr val="dk1"/>
                  </a:solidFill>
                  <a:effectLst/>
                  <a:latin typeface="+mn-lt"/>
                  <a:ea typeface="+mn-ea"/>
                  <a:cs typeface="+mn-cs"/>
                </a:rPr>
                <a:t>". Those</a:t>
              </a:r>
              <a:r>
                <a:rPr lang="en-US" sz="1100" baseline="0">
                  <a:solidFill>
                    <a:schemeClr val="dk1"/>
                  </a:solidFill>
                  <a:effectLst/>
                  <a:latin typeface="+mn-lt"/>
                  <a:ea typeface="+mn-ea"/>
                  <a:cs typeface="+mn-cs"/>
                </a:rPr>
                <a:t> equations are also shown below. Recall "d" is the logarithmic spacing between testing levels.</a:t>
              </a:r>
            </a:p>
            <a:p>
              <a:endParaRPr lang="en-US" sz="1100" baseline="0">
                <a:solidFill>
                  <a:schemeClr val="dk1"/>
                </a:solidFill>
                <a:effectLst/>
                <a:latin typeface="+mn-lt"/>
                <a:ea typeface="+mn-ea"/>
                <a:cs typeface="+mn-cs"/>
              </a:endParaRPr>
            </a:p>
            <a:p>
              <a:pPr/>
              <a:r>
                <a:rPr lang="en-US" sz="1100" i="0">
                  <a:solidFill>
                    <a:schemeClr val="dk1"/>
                  </a:solidFill>
                  <a:effectLst/>
                  <a:latin typeface="Cambria Math" panose="02040503050406030204" pitchFamily="18" charset="0"/>
                  <a:ea typeface="+mn-ea"/>
                  <a:cs typeface="+mn-cs"/>
                </a:rPr>
                <a:t>𝐺=0.0211 (𝑠/𝑑)^2−0.1531 (𝑠/𝑑)+1.1647</a:t>
              </a:r>
              <a:endParaRPr lang="en-US" sz="1100">
                <a:solidFill>
                  <a:schemeClr val="dk1"/>
                </a:solidFill>
                <a:effectLst/>
                <a:latin typeface="+mn-lt"/>
                <a:ea typeface="+mn-ea"/>
                <a:cs typeface="+mn-cs"/>
              </a:endParaRPr>
            </a:p>
            <a:p>
              <a:pPr/>
              <a:r>
                <a:rPr lang="en-US" sz="1100" i="0">
                  <a:solidFill>
                    <a:schemeClr val="dk1"/>
                  </a:solidFill>
                  <a:effectLst/>
                  <a:latin typeface="Cambria Math" panose="02040503050406030204" pitchFamily="18" charset="0"/>
                  <a:ea typeface="+mn-ea"/>
                  <a:cs typeface="+mn-cs"/>
                </a:rPr>
                <a:t>𝑠_𝑚=  (𝐺 𝑠)/√𝑁</a:t>
              </a:r>
              <a:endParaRPr lang="en-US" sz="1100">
                <a:solidFill>
                  <a:schemeClr val="dk1"/>
                </a:solidFill>
                <a:effectLst/>
                <a:latin typeface="+mn-lt"/>
                <a:ea typeface="+mn-ea"/>
                <a:cs typeface="+mn-cs"/>
              </a:endParaRPr>
            </a:p>
            <a:p>
              <a:pPr/>
              <a:r>
                <a:rPr lang="en-US" sz="1100" i="0">
                  <a:solidFill>
                    <a:schemeClr val="dk1"/>
                  </a:solidFill>
                  <a:effectLst/>
                  <a:latin typeface="Cambria Math" panose="02040503050406030204" pitchFamily="18" charset="0"/>
                  <a:ea typeface="+mn-ea"/>
                  <a:cs typeface="+mn-cs"/>
                </a:rPr>
                <a:t>𝐻=0.0085 (𝑠/𝑑)^2+ 0.3438 (𝑠/𝑑)+1.0298</a:t>
              </a:r>
              <a:endParaRPr lang="en-US" sz="1100">
                <a:solidFill>
                  <a:schemeClr val="dk1"/>
                </a:solidFill>
                <a:effectLst/>
                <a:latin typeface="+mn-lt"/>
                <a:ea typeface="+mn-ea"/>
                <a:cs typeface="+mn-cs"/>
              </a:endParaRPr>
            </a:p>
            <a:p>
              <a:pPr/>
              <a:r>
                <a:rPr lang="en-US" sz="1100" i="0">
                  <a:solidFill>
                    <a:schemeClr val="dk1"/>
                  </a:solidFill>
                  <a:effectLst/>
                  <a:latin typeface="Cambria Math" panose="02040503050406030204" pitchFamily="18" charset="0"/>
                  <a:ea typeface="+mn-ea"/>
                  <a:cs typeface="+mn-cs"/>
                </a:rPr>
                <a:t>𝑠_𝑠=  (𝐻 𝑠)/√𝑁</a:t>
              </a:r>
              <a:endParaRPr lang="en-US" sz="1100">
                <a:solidFill>
                  <a:schemeClr val="dk1"/>
                </a:solidFill>
                <a:effectLst/>
                <a:latin typeface="+mn-lt"/>
                <a:ea typeface="+mn-ea"/>
                <a:cs typeface="+mn-cs"/>
              </a:endParaRPr>
            </a:p>
            <a:p>
              <a:endParaRPr lang="en-US" sz="1100"/>
            </a:p>
            <a:p>
              <a:r>
                <a:rPr lang="en-US" sz="1100"/>
                <a:t>The</a:t>
              </a:r>
              <a:r>
                <a:rPr lang="en-US" sz="1100" baseline="0"/>
                <a:t> equation below gives the level "</a:t>
              </a:r>
              <a:r>
                <a:rPr lang="en-US" sz="1100" i="0">
                  <a:solidFill>
                    <a:schemeClr val="dk1"/>
                  </a:solidFill>
                  <a:effectLst/>
                  <a:latin typeface="Cambria Math" panose="02040503050406030204" pitchFamily="18" charset="0"/>
                  <a:ea typeface="+mn-ea"/>
                  <a:cs typeface="+mn-cs"/>
                </a:rPr>
                <a:t>𝑦_𝜃</a:t>
              </a:r>
              <a:r>
                <a:rPr lang="en-US" sz="1100" baseline="0"/>
                <a:t>" that corresponds to one hundred times </a:t>
              </a:r>
              <a:r>
                <a:rPr lang="en-US" sz="1100" baseline="0">
                  <a:solidFill>
                    <a:schemeClr val="dk1"/>
                  </a:solidFill>
                  <a:effectLst/>
                  <a:latin typeface="+mn-lt"/>
                  <a:ea typeface="+mn-ea"/>
                  <a:cs typeface="+mn-cs"/>
                </a:rPr>
                <a:t>θ percent probability of firing (the chosen reliability):</a:t>
              </a:r>
            </a:p>
            <a:p>
              <a:endParaRPr lang="en-US" sz="1100" baseline="0">
                <a:solidFill>
                  <a:schemeClr val="dk1"/>
                </a:solidFill>
                <a:effectLst/>
                <a:latin typeface="+mn-lt"/>
                <a:ea typeface="+mn-ea"/>
                <a:cs typeface="+mn-cs"/>
              </a:endParaRPr>
            </a:p>
            <a:p>
              <a:pPr/>
              <a:r>
                <a:rPr lang="en-US" sz="1100" i="0">
                  <a:solidFill>
                    <a:schemeClr val="dk1"/>
                  </a:solidFill>
                  <a:effectLst/>
                  <a:latin typeface="Cambria Math" panose="02040503050406030204" pitchFamily="18" charset="0"/>
                  <a:ea typeface="+mn-ea"/>
                  <a:cs typeface="+mn-cs"/>
                </a:rPr>
                <a:t>𝑦_𝜃=𝑚+𝑘 𝑠</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pPr/>
              <a:r>
                <a:rPr lang="en-US" sz="1100" i="0">
                  <a:solidFill>
                    <a:schemeClr val="dk1"/>
                  </a:solidFill>
                  <a:effectLst/>
                  <a:latin typeface="Cambria Math" panose="02040503050406030204" pitchFamily="18" charset="0"/>
                  <a:ea typeface="+mn-ea"/>
                  <a:cs typeface="+mn-cs"/>
                </a:rPr>
                <a:t>Φ(𝑘)=  1/√(2 𝜋)  ∫1_(𝑥=−∞)^(𝑥=𝑘)▒𝑒^((−𝑥^2)⁄2)   𝑑𝑥= 𝜃</a:t>
              </a:r>
              <a:endParaRPr lang="en-US" sz="1100">
                <a:solidFill>
                  <a:schemeClr val="dk1"/>
                </a:solidFill>
                <a:effectLst/>
                <a:latin typeface="+mn-lt"/>
                <a:ea typeface="+mn-ea"/>
                <a:cs typeface="+mn-cs"/>
              </a:endParaRPr>
            </a:p>
            <a:p>
              <a:endParaRPr lang="en-US" sz="1100"/>
            </a:p>
            <a:p>
              <a:r>
                <a:rPr lang="en-US" sz="1100"/>
                <a:t>The</a:t>
              </a:r>
              <a:r>
                <a:rPr lang="en-US" sz="1100" baseline="0"/>
                <a:t> following equation gives a one hundred times </a:t>
              </a:r>
              <a:r>
                <a:rPr lang="el-GR" sz="1100" baseline="0"/>
                <a:t>α</a:t>
              </a:r>
              <a:r>
                <a:rPr lang="en-US" sz="1100" baseline="0"/>
                <a:t> percent confidence interval:</a:t>
              </a:r>
            </a:p>
            <a:p>
              <a:endParaRPr lang="en-US" sz="1100" baseline="0"/>
            </a:p>
            <a:p>
              <a:pPr/>
              <a:r>
                <a:rPr lang="en-US" sz="1100" i="0">
                  <a:solidFill>
                    <a:schemeClr val="dk1"/>
                  </a:solidFill>
                  <a:effectLst/>
                  <a:latin typeface="Cambria Math" panose="02040503050406030204" pitchFamily="18" charset="0"/>
                  <a:ea typeface="+mn-ea"/>
                  <a:cs typeface="+mn-cs"/>
                </a:rPr>
                <a:t> ±𝑘 𝑠 ±𝑙 √(〖𝑠_𝑚〗^2+ 𝑘^2  〖𝑠_𝑠〗^2 )</a:t>
              </a:r>
              <a:endParaRPr lang="en-US" sz="1100"/>
            </a:p>
            <a:p>
              <a:endParaRPr lang="en-US" sz="1100"/>
            </a:p>
            <a:p>
              <a:endParaRPr lang="en-US" sz="1100"/>
            </a:p>
            <a:p>
              <a:r>
                <a:rPr lang="en-US" sz="1100">
                  <a:solidFill>
                    <a:schemeClr val="dk1"/>
                  </a:solidFill>
                  <a:effectLst/>
                  <a:latin typeface="+mn-lt"/>
                  <a:ea typeface="+mn-ea"/>
                  <a:cs typeface="+mn-cs"/>
                </a:rPr>
                <a:t>We have one hundred times a percent confidence that level y</a:t>
              </a:r>
              <a:r>
                <a:rPr lang="el-GR" sz="1100" baseline="-25000">
                  <a:solidFill>
                    <a:schemeClr val="dk1"/>
                  </a:solidFill>
                  <a:effectLst/>
                  <a:latin typeface="+mn-lt"/>
                  <a:ea typeface="+mn-ea"/>
                  <a:cs typeface="+mn-cs"/>
                </a:rPr>
                <a:t>θ</a:t>
              </a:r>
              <a:r>
                <a:rPr lang="en-US" sz="1100">
                  <a:solidFill>
                    <a:schemeClr val="dk1"/>
                  </a:solidFill>
                  <a:effectLst/>
                  <a:latin typeface="+mn-lt"/>
                  <a:ea typeface="+mn-ea"/>
                  <a:cs typeface="+mn-cs"/>
                </a:rPr>
                <a:t>, corresponding to one hundred times </a:t>
              </a:r>
              <a:r>
                <a:rPr lang="el-GR" sz="1100">
                  <a:solidFill>
                    <a:schemeClr val="dk1"/>
                  </a:solidFill>
                  <a:effectLst/>
                  <a:latin typeface="+mn-lt"/>
                  <a:ea typeface="+mn-ea"/>
                  <a:cs typeface="+mn-cs"/>
                </a:rPr>
                <a:t>θ</a:t>
              </a:r>
              <a:r>
                <a:rPr lang="en-US" sz="1100">
                  <a:solidFill>
                    <a:schemeClr val="dk1"/>
                  </a:solidFill>
                  <a:effectLst/>
                  <a:latin typeface="+mn-lt"/>
                  <a:ea typeface="+mn-ea"/>
                  <a:cs typeface="+mn-cs"/>
                </a:rPr>
                <a:t> percent probability of firing, is less than or equal to the expression shown</a:t>
              </a:r>
              <a:r>
                <a:rPr lang="en-US" sz="1100" baseline="0">
                  <a:solidFill>
                    <a:schemeClr val="dk1"/>
                  </a:solidFill>
                  <a:effectLst/>
                  <a:latin typeface="+mn-lt"/>
                  <a:ea typeface="+mn-ea"/>
                  <a:cs typeface="+mn-cs"/>
                </a:rPr>
                <a:t> below. Since there is a relavively small sample size, the student's t distribution is used.</a:t>
              </a:r>
            </a:p>
            <a:p>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dk1"/>
                  </a:solidFill>
                  <a:effectLst/>
                  <a:latin typeface="Cambria Math" panose="02040503050406030204" pitchFamily="18" charset="0"/>
                  <a:ea typeface="+mn-ea"/>
                  <a:cs typeface="+mn-cs"/>
                </a:rPr>
                <a:t>𝑚+ 𝑘 𝑠+ 𝑙 √(〖𝑠_𝑚〗^2+ 𝑘^2  〖𝑠_𝑠〗^2 )</a:t>
              </a: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dk1"/>
                  </a:solidFill>
                  <a:effectLst/>
                  <a:latin typeface="Cambria Math" panose="02040503050406030204" pitchFamily="18" charset="0"/>
                  <a:ea typeface="+mn-ea"/>
                  <a:cs typeface="+mn-cs"/>
                </a:rPr>
                <a:t>Φ(𝑙)= 𝛼</a:t>
              </a: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dk1"/>
                  </a:solidFill>
                  <a:effectLst/>
                  <a:latin typeface="Cambria Math" panose="02040503050406030204" pitchFamily="18" charset="0"/>
                  <a:ea typeface="+mn-ea"/>
                  <a:cs typeface="+mn-cs"/>
                </a:rPr>
                <a:t>𝑙= 𝑡_(𝑁;1−𝛼)</a:t>
              </a:r>
              <a:endParaRPr lang="en-US" sz="1100">
                <a:solidFill>
                  <a:schemeClr val="dk1"/>
                </a:solidFill>
                <a:effectLst/>
                <a:latin typeface="+mn-lt"/>
                <a:ea typeface="+mn-ea"/>
                <a:cs typeface="+mn-cs"/>
              </a:endParaRPr>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We have one hundred times a percent confidence that level y</a:t>
              </a:r>
              <a:r>
                <a:rPr lang="el-GR" sz="1100" baseline="-25000">
                  <a:solidFill>
                    <a:schemeClr val="dk1"/>
                  </a:solidFill>
                  <a:effectLst/>
                  <a:latin typeface="+mn-lt"/>
                  <a:ea typeface="+mn-ea"/>
                  <a:cs typeface="+mn-cs"/>
                </a:rPr>
                <a:t>θ</a:t>
              </a:r>
              <a:r>
                <a:rPr lang="en-US" sz="1100">
                  <a:solidFill>
                    <a:schemeClr val="dk1"/>
                  </a:solidFill>
                  <a:effectLst/>
                  <a:latin typeface="+mn-lt"/>
                  <a:ea typeface="+mn-ea"/>
                  <a:cs typeface="+mn-cs"/>
                </a:rPr>
                <a:t>, corresponding to one hundred times </a:t>
              </a:r>
              <a:r>
                <a:rPr lang="el-GR" sz="1100">
                  <a:solidFill>
                    <a:schemeClr val="dk1"/>
                  </a:solidFill>
                  <a:effectLst/>
                  <a:latin typeface="+mn-lt"/>
                  <a:ea typeface="+mn-ea"/>
                  <a:cs typeface="+mn-cs"/>
                </a:rPr>
                <a:t>θ</a:t>
              </a:r>
              <a:r>
                <a:rPr lang="en-US" sz="1100">
                  <a:solidFill>
                    <a:schemeClr val="dk1"/>
                  </a:solidFill>
                  <a:effectLst/>
                  <a:latin typeface="+mn-lt"/>
                  <a:ea typeface="+mn-ea"/>
                  <a:cs typeface="+mn-cs"/>
                </a:rPr>
                <a:t> percent probability of firing, is greater than or equal to the expression shown below. </a:t>
              </a:r>
              <a:r>
                <a:rPr lang="en-US" sz="1100" baseline="0">
                  <a:solidFill>
                    <a:schemeClr val="dk1"/>
                  </a:solidFill>
                  <a:effectLst/>
                  <a:latin typeface="+mn-lt"/>
                  <a:ea typeface="+mn-ea"/>
                  <a:cs typeface="+mn-cs"/>
                </a:rPr>
                <a:t>Since there is a relavively small sample size, the student's t distribution is used.</a:t>
              </a:r>
              <a:endParaRPr lang="en-US">
                <a:effectLst/>
              </a:endParaRPr>
            </a:p>
            <a:p>
              <a:endParaRPr lang="en-US" sz="1100"/>
            </a:p>
            <a:p>
              <a:pPr/>
              <a:r>
                <a:rPr lang="en-US" sz="1100" i="0">
                  <a:solidFill>
                    <a:schemeClr val="dk1"/>
                  </a:solidFill>
                  <a:effectLst/>
                  <a:latin typeface="Cambria Math" panose="02040503050406030204" pitchFamily="18" charset="0"/>
                  <a:ea typeface="+mn-ea"/>
                  <a:cs typeface="+mn-cs"/>
                </a:rPr>
                <a:t>𝑚+ 𝑘 𝑠+ 𝑙 √(〖𝑠_𝑚〗^2+ 𝑘^2  〖𝑠_𝑠〗^2 )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pPr/>
              <a:r>
                <a:rPr lang="en-US" sz="1100" i="0">
                  <a:solidFill>
                    <a:schemeClr val="dk1"/>
                  </a:solidFill>
                  <a:effectLst/>
                  <a:latin typeface="Cambria Math" panose="02040503050406030204" pitchFamily="18" charset="0"/>
                  <a:ea typeface="+mn-ea"/>
                  <a:cs typeface="+mn-cs"/>
                </a:rPr>
                <a:t>Φ(𝑙)= 1−𝛼</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pPr/>
              <a:r>
                <a:rPr lang="en-US" sz="1100" i="0">
                  <a:solidFill>
                    <a:schemeClr val="dk1"/>
                  </a:solidFill>
                  <a:effectLst/>
                  <a:latin typeface="Cambria Math" panose="02040503050406030204" pitchFamily="18" charset="0"/>
                  <a:ea typeface="+mn-ea"/>
                  <a:cs typeface="+mn-cs"/>
                </a:rPr>
                <a:t>𝑙= 𝑡_(𝑁;𝛼)</a:t>
              </a:r>
              <a:endParaRPr lang="en-US" sz="1100">
                <a:solidFill>
                  <a:schemeClr val="dk1"/>
                </a:solidFill>
                <a:effectLst/>
                <a:latin typeface="+mn-lt"/>
                <a:ea typeface="+mn-ea"/>
                <a:cs typeface="+mn-cs"/>
              </a:endParaRPr>
            </a:p>
            <a:p>
              <a:endParaRPr lang="en-US" sz="1100"/>
            </a:p>
            <a:p>
              <a:r>
                <a:rPr lang="en-US" sz="1100"/>
                <a:t>These are the calculations done in the "Log All-Fire</a:t>
              </a:r>
              <a:r>
                <a:rPr lang="en-US" sz="1100" baseline="0"/>
                <a:t> Stimulus" and "Log No-Fire Stimulus" columns. The conversion to the antilogarithmic values, having the units of the applied stimulus, is done in the green boxes.</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Reference:</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Dixon, W. J., &amp; Mood, A. M. (March 1948). A Method for Obtaining and Analyzing Sensitivity Data. </a:t>
              </a:r>
              <a:r>
                <a:rPr lang="en-US" sz="1100" i="1">
                  <a:solidFill>
                    <a:schemeClr val="dk1"/>
                  </a:solidFill>
                  <a:effectLst/>
                  <a:latin typeface="+mn-lt"/>
                  <a:ea typeface="+mn-ea"/>
                  <a:cs typeface="+mn-cs"/>
                </a:rPr>
                <a:t>Journal of the American Statistical Association</a:t>
              </a:r>
              <a:r>
                <a:rPr lang="en-US" sz="1100">
                  <a:solidFill>
                    <a:schemeClr val="dk1"/>
                  </a:solidFill>
                  <a:effectLst/>
                  <a:latin typeface="+mn-lt"/>
                  <a:ea typeface="+mn-ea"/>
                  <a:cs typeface="+mn-cs"/>
                </a:rPr>
                <a:t>, 109-126.</a:t>
              </a:r>
            </a:p>
            <a:p>
              <a:endParaRPr lang="en-US" sz="1100"/>
            </a:p>
          </xdr:txBody>
        </xdr:sp>
      </mc:Fallback>
    </mc:AlternateContent>
    <xdr:clientData/>
  </xdr:twoCellAnchor>
  <xdr:twoCellAnchor editAs="oneCell">
    <xdr:from>
      <xdr:col>15</xdr:col>
      <xdr:colOff>419100</xdr:colOff>
      <xdr:row>1</xdr:row>
      <xdr:rowOff>9525</xdr:rowOff>
    </xdr:from>
    <xdr:to>
      <xdr:col>19</xdr:col>
      <xdr:colOff>133650</xdr:colOff>
      <xdr:row>18</xdr:row>
      <xdr:rowOff>76594</xdr:rowOff>
    </xdr:to>
    <xdr:pic>
      <xdr:nvPicPr>
        <xdr:cNvPr id="13" name="Picture 12">
          <a:extLst>
            <a:ext uri="{FF2B5EF4-FFF2-40B4-BE49-F238E27FC236}">
              <a16:creationId xmlns:a16="http://schemas.microsoft.com/office/drawing/2014/main" id="{F636E658-281A-7DCA-CDAC-A2D44C511C95}"/>
            </a:ext>
          </a:extLst>
        </xdr:cNvPr>
        <xdr:cNvPicPr>
          <a:picLocks noChangeAspect="1"/>
        </xdr:cNvPicPr>
      </xdr:nvPicPr>
      <xdr:blipFill>
        <a:blip xmlns:r="http://schemas.openxmlformats.org/officeDocument/2006/relationships" r:embed="rId1"/>
        <a:stretch>
          <a:fillRect/>
        </a:stretch>
      </xdr:blipFill>
      <xdr:spPr>
        <a:xfrm>
          <a:off x="9563100" y="171450"/>
          <a:ext cx="2152950" cy="2819794"/>
        </a:xfrm>
        <a:prstGeom prst="rect">
          <a:avLst/>
        </a:prstGeom>
      </xdr:spPr>
    </xdr:pic>
    <xdr:clientData/>
  </xdr:twoCellAnchor>
  <xdr:twoCellAnchor editAs="oneCell">
    <xdr:from>
      <xdr:col>0</xdr:col>
      <xdr:colOff>276224</xdr:colOff>
      <xdr:row>23</xdr:row>
      <xdr:rowOff>142875</xdr:rowOff>
    </xdr:from>
    <xdr:to>
      <xdr:col>15</xdr:col>
      <xdr:colOff>285749</xdr:colOff>
      <xdr:row>36</xdr:row>
      <xdr:rowOff>49022</xdr:rowOff>
    </xdr:to>
    <xdr:pic>
      <xdr:nvPicPr>
        <xdr:cNvPr id="7" name="Picture 6">
          <a:extLst>
            <a:ext uri="{FF2B5EF4-FFF2-40B4-BE49-F238E27FC236}">
              <a16:creationId xmlns:a16="http://schemas.microsoft.com/office/drawing/2014/main" id="{1B265914-AA90-8A0F-A972-E1621C1ACAA9}"/>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40000" contrast="-40000"/>
                  </a14:imgEffect>
                </a14:imgLayer>
              </a14:imgProps>
            </a:ext>
          </a:extLst>
        </a:blip>
        <a:stretch>
          <a:fillRect/>
        </a:stretch>
      </xdr:blipFill>
      <xdr:spPr>
        <a:xfrm>
          <a:off x="276224" y="3867150"/>
          <a:ext cx="9153525" cy="20111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600075</xdr:colOff>
      <xdr:row>15</xdr:row>
      <xdr:rowOff>0</xdr:rowOff>
    </xdr:from>
    <xdr:to>
      <xdr:col>10</xdr:col>
      <xdr:colOff>86025</xdr:colOff>
      <xdr:row>32</xdr:row>
      <xdr:rowOff>67069</xdr:rowOff>
    </xdr:to>
    <xdr:pic>
      <xdr:nvPicPr>
        <xdr:cNvPr id="4" name="Picture 3">
          <a:extLst>
            <a:ext uri="{FF2B5EF4-FFF2-40B4-BE49-F238E27FC236}">
              <a16:creationId xmlns:a16="http://schemas.microsoft.com/office/drawing/2014/main" id="{835F4151-7477-BC4E-BE9E-536C6C2956D4}"/>
            </a:ext>
          </a:extLst>
        </xdr:cNvPr>
        <xdr:cNvPicPr>
          <a:picLocks noChangeAspect="1"/>
        </xdr:cNvPicPr>
      </xdr:nvPicPr>
      <xdr:blipFill>
        <a:blip xmlns:r="http://schemas.openxmlformats.org/officeDocument/2006/relationships" r:embed="rId1"/>
        <a:stretch>
          <a:fillRect/>
        </a:stretch>
      </xdr:blipFill>
      <xdr:spPr>
        <a:xfrm>
          <a:off x="600075" y="2438400"/>
          <a:ext cx="2152950" cy="28197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xdr:colOff>
      <xdr:row>1</xdr:row>
      <xdr:rowOff>1</xdr:rowOff>
    </xdr:from>
    <xdr:to>
      <xdr:col>11</xdr:col>
      <xdr:colOff>139213</xdr:colOff>
      <xdr:row>16</xdr:row>
      <xdr:rowOff>135695</xdr:rowOff>
    </xdr:to>
    <xdr:pic>
      <xdr:nvPicPr>
        <xdr:cNvPr id="3" name="Picture 2">
          <a:extLst>
            <a:ext uri="{FF2B5EF4-FFF2-40B4-BE49-F238E27FC236}">
              <a16:creationId xmlns:a16="http://schemas.microsoft.com/office/drawing/2014/main" id="{61017FD4-AF41-A2FA-D9EE-910F1EB38FEF}"/>
            </a:ext>
          </a:extLst>
        </xdr:cNvPr>
        <xdr:cNvPicPr>
          <a:picLocks noChangeAspect="1"/>
        </xdr:cNvPicPr>
      </xdr:nvPicPr>
      <xdr:blipFill>
        <a:blip xmlns:r="http://schemas.openxmlformats.org/officeDocument/2006/relationships" r:embed="rId1"/>
        <a:stretch>
          <a:fillRect/>
        </a:stretch>
      </xdr:blipFill>
      <xdr:spPr>
        <a:xfrm>
          <a:off x="5480539" y="161193"/>
          <a:ext cx="1963616" cy="25682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365760</xdr:colOff>
      <xdr:row>1</xdr:row>
      <xdr:rowOff>30480</xdr:rowOff>
    </xdr:from>
    <xdr:to>
      <xdr:col>7</xdr:col>
      <xdr:colOff>342900</xdr:colOff>
      <xdr:row>16</xdr:row>
      <xdr:rowOff>106680</xdr:rowOff>
    </xdr:to>
    <xdr:graphicFrame macro="">
      <xdr:nvGraphicFramePr>
        <xdr:cNvPr id="1025" name="Chart 1">
          <a:extLst>
            <a:ext uri="{FF2B5EF4-FFF2-40B4-BE49-F238E27FC236}">
              <a16:creationId xmlns:a16="http://schemas.microsoft.com/office/drawing/2014/main" id="{00000000-0008-0000-02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327660</xdr:colOff>
      <xdr:row>17</xdr:row>
      <xdr:rowOff>137160</xdr:rowOff>
    </xdr:from>
    <xdr:to>
      <xdr:col>7</xdr:col>
      <xdr:colOff>426720</xdr:colOff>
      <xdr:row>46</xdr:row>
      <xdr:rowOff>45720</xdr:rowOff>
    </xdr:to>
    <xdr:graphicFrame macro="">
      <xdr:nvGraphicFramePr>
        <xdr:cNvPr id="1026" name="Chart 2">
          <a:extLst>
            <a:ext uri="{FF2B5EF4-FFF2-40B4-BE49-F238E27FC236}">
              <a16:creationId xmlns:a16="http://schemas.microsoft.com/office/drawing/2014/main" id="{00000000-0008-0000-0200-00000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9525</xdr:colOff>
      <xdr:row>1</xdr:row>
      <xdr:rowOff>0</xdr:rowOff>
    </xdr:from>
    <xdr:to>
      <xdr:col>12</xdr:col>
      <xdr:colOff>333675</xdr:colOff>
      <xdr:row>18</xdr:row>
      <xdr:rowOff>67069</xdr:rowOff>
    </xdr:to>
    <xdr:pic>
      <xdr:nvPicPr>
        <xdr:cNvPr id="2" name="Picture 1">
          <a:extLst>
            <a:ext uri="{FF2B5EF4-FFF2-40B4-BE49-F238E27FC236}">
              <a16:creationId xmlns:a16="http://schemas.microsoft.com/office/drawing/2014/main" id="{8BF7B040-A923-2637-7114-3E4E87F91C71}"/>
            </a:ext>
          </a:extLst>
        </xdr:cNvPr>
        <xdr:cNvPicPr>
          <a:picLocks noChangeAspect="1"/>
        </xdr:cNvPicPr>
      </xdr:nvPicPr>
      <xdr:blipFill>
        <a:blip xmlns:r="http://schemas.openxmlformats.org/officeDocument/2006/relationships" r:embed="rId3"/>
        <a:stretch>
          <a:fillRect/>
        </a:stretch>
      </xdr:blipFill>
      <xdr:spPr>
        <a:xfrm>
          <a:off x="5495925" y="161925"/>
          <a:ext cx="2152950" cy="28197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B4F69-2F23-483C-8E15-5F4BF2D5C941}">
  <dimension ref="A2:P43"/>
  <sheetViews>
    <sheetView tabSelected="1" workbookViewId="0">
      <selection activeCell="A2" sqref="A2"/>
    </sheetView>
  </sheetViews>
  <sheetFormatPr defaultRowHeight="12.75" x14ac:dyDescent="0.2"/>
  <sheetData>
    <row r="2" spans="1:1" x14ac:dyDescent="0.2">
      <c r="A2" s="11"/>
    </row>
    <row r="3" spans="1:1" x14ac:dyDescent="0.2">
      <c r="A3" s="11"/>
    </row>
    <row r="4" spans="1:1" x14ac:dyDescent="0.2">
      <c r="A4" s="11"/>
    </row>
    <row r="5" spans="1:1" x14ac:dyDescent="0.2">
      <c r="A5" s="11"/>
    </row>
    <row r="6" spans="1:1" x14ac:dyDescent="0.2">
      <c r="A6" s="11"/>
    </row>
    <row r="7" spans="1:1" x14ac:dyDescent="0.2">
      <c r="A7" s="11"/>
    </row>
    <row r="8" spans="1:1" x14ac:dyDescent="0.2">
      <c r="A8" s="11"/>
    </row>
    <row r="9" spans="1:1" x14ac:dyDescent="0.2">
      <c r="A9" s="11"/>
    </row>
    <row r="10" spans="1:1" x14ac:dyDescent="0.2">
      <c r="A10" s="11"/>
    </row>
    <row r="11" spans="1:1" x14ac:dyDescent="0.2">
      <c r="A11" s="11"/>
    </row>
    <row r="12" spans="1:1" x14ac:dyDescent="0.2">
      <c r="A12" s="11"/>
    </row>
    <row r="13" spans="1:1" x14ac:dyDescent="0.2">
      <c r="A13" s="11"/>
    </row>
    <row r="14" spans="1:1" x14ac:dyDescent="0.2">
      <c r="A14" s="11"/>
    </row>
    <row r="15" spans="1:1" x14ac:dyDescent="0.2">
      <c r="A15" s="11"/>
    </row>
    <row r="16" spans="1:1" x14ac:dyDescent="0.2">
      <c r="A16" s="11"/>
    </row>
    <row r="17" spans="1:16" x14ac:dyDescent="0.2">
      <c r="A17" s="11"/>
    </row>
    <row r="18" spans="1:16" x14ac:dyDescent="0.2">
      <c r="A18" s="11"/>
    </row>
    <row r="19" spans="1:16" x14ac:dyDescent="0.2">
      <c r="A19" s="11"/>
    </row>
    <row r="20" spans="1:16" x14ac:dyDescent="0.2">
      <c r="A20" s="11"/>
    </row>
    <row r="21" spans="1:16" x14ac:dyDescent="0.2">
      <c r="A21" s="11"/>
    </row>
    <row r="22" spans="1:16" x14ac:dyDescent="0.2">
      <c r="A22" s="11"/>
    </row>
    <row r="23" spans="1:16" x14ac:dyDescent="0.2">
      <c r="A23" s="11"/>
    </row>
    <row r="24" spans="1:16" x14ac:dyDescent="0.2">
      <c r="A24" s="28"/>
      <c r="B24" s="29"/>
      <c r="C24" s="29"/>
      <c r="D24" s="29"/>
      <c r="E24" s="29"/>
      <c r="F24" s="29"/>
      <c r="G24" s="29"/>
      <c r="H24" s="29"/>
      <c r="I24" s="29"/>
      <c r="J24" s="29"/>
      <c r="K24" s="29"/>
      <c r="L24" s="29"/>
      <c r="M24" s="29"/>
      <c r="N24" s="29"/>
      <c r="O24" s="29"/>
      <c r="P24" s="29"/>
    </row>
    <row r="25" spans="1:16" x14ac:dyDescent="0.2">
      <c r="A25" s="28"/>
      <c r="B25" s="29"/>
      <c r="C25" s="29"/>
      <c r="D25" s="29"/>
      <c r="E25" s="29"/>
      <c r="F25" s="29"/>
      <c r="G25" s="29"/>
      <c r="H25" s="29"/>
      <c r="I25" s="29"/>
      <c r="J25" s="29"/>
      <c r="K25" s="29"/>
      <c r="L25" s="29"/>
      <c r="M25" s="29"/>
      <c r="N25" s="29"/>
      <c r="O25" s="29"/>
      <c r="P25" s="29"/>
    </row>
    <row r="26" spans="1:16" x14ac:dyDescent="0.2">
      <c r="A26" s="28"/>
      <c r="B26" s="29"/>
      <c r="C26" s="29"/>
      <c r="D26" s="29"/>
      <c r="E26" s="29"/>
      <c r="F26" s="29"/>
      <c r="G26" s="29"/>
      <c r="H26" s="29"/>
      <c r="I26" s="29"/>
      <c r="J26" s="29"/>
      <c r="K26" s="29"/>
      <c r="L26" s="29"/>
      <c r="M26" s="29"/>
      <c r="N26" s="29"/>
      <c r="O26" s="29"/>
      <c r="P26" s="29"/>
    </row>
    <row r="27" spans="1:16" x14ac:dyDescent="0.2">
      <c r="A27" s="28"/>
      <c r="B27" s="29"/>
      <c r="C27" s="29"/>
      <c r="D27" s="29"/>
      <c r="E27" s="29"/>
      <c r="F27" s="29"/>
      <c r="G27" s="29"/>
      <c r="H27" s="29"/>
      <c r="I27" s="29"/>
      <c r="J27" s="29"/>
      <c r="K27" s="29"/>
      <c r="L27" s="29"/>
      <c r="M27" s="29"/>
      <c r="N27" s="29"/>
      <c r="O27" s="29"/>
      <c r="P27" s="29"/>
    </row>
    <row r="28" spans="1:16" x14ac:dyDescent="0.2">
      <c r="A28" s="28"/>
      <c r="B28" s="29"/>
      <c r="C28" s="29"/>
      <c r="D28" s="29"/>
      <c r="E28" s="29"/>
      <c r="F28" s="29"/>
      <c r="G28" s="29"/>
      <c r="H28" s="29"/>
      <c r="I28" s="29"/>
      <c r="J28" s="29"/>
      <c r="K28" s="29"/>
      <c r="L28" s="29"/>
      <c r="M28" s="29"/>
      <c r="N28" s="29"/>
      <c r="O28" s="29"/>
      <c r="P28" s="29"/>
    </row>
    <row r="29" spans="1:16" x14ac:dyDescent="0.2">
      <c r="A29" s="28"/>
      <c r="B29" s="29"/>
      <c r="C29" s="29"/>
      <c r="D29" s="29"/>
      <c r="E29" s="29"/>
      <c r="F29" s="29"/>
      <c r="G29" s="29"/>
      <c r="H29" s="29"/>
      <c r="I29" s="29"/>
      <c r="J29" s="29"/>
      <c r="K29" s="29"/>
      <c r="L29" s="29"/>
      <c r="M29" s="29"/>
      <c r="N29" s="29"/>
      <c r="O29" s="29"/>
      <c r="P29" s="29"/>
    </row>
    <row r="30" spans="1:16" x14ac:dyDescent="0.2">
      <c r="A30" s="28"/>
      <c r="B30" s="29"/>
      <c r="C30" s="29"/>
      <c r="D30" s="29"/>
      <c r="E30" s="29"/>
      <c r="F30" s="29"/>
      <c r="G30" s="29"/>
      <c r="H30" s="29"/>
      <c r="I30" s="29"/>
      <c r="J30" s="29"/>
      <c r="K30" s="29"/>
      <c r="L30" s="29"/>
      <c r="M30" s="29"/>
      <c r="N30" s="29"/>
      <c r="O30" s="29"/>
      <c r="P30" s="29"/>
    </row>
    <row r="31" spans="1:16" x14ac:dyDescent="0.2">
      <c r="A31" s="28"/>
      <c r="B31" s="29"/>
      <c r="C31" s="29"/>
      <c r="D31" s="29"/>
      <c r="E31" s="29"/>
      <c r="F31" s="29"/>
      <c r="G31" s="29"/>
      <c r="H31" s="29"/>
      <c r="I31" s="29"/>
      <c r="J31" s="29"/>
      <c r="K31" s="29"/>
      <c r="L31" s="29"/>
      <c r="M31" s="29"/>
      <c r="N31" s="29"/>
      <c r="O31" s="29"/>
      <c r="P31" s="29"/>
    </row>
    <row r="32" spans="1:16" x14ac:dyDescent="0.2">
      <c r="A32" s="28"/>
      <c r="B32" s="29"/>
      <c r="C32" s="29"/>
      <c r="D32" s="29"/>
      <c r="E32" s="29"/>
      <c r="F32" s="29"/>
      <c r="G32" s="29"/>
      <c r="H32" s="29"/>
      <c r="I32" s="29"/>
      <c r="J32" s="29"/>
      <c r="K32" s="29"/>
      <c r="L32" s="29"/>
      <c r="M32" s="29"/>
      <c r="N32" s="29"/>
      <c r="O32" s="29"/>
      <c r="P32" s="29"/>
    </row>
    <row r="33" spans="1:16" x14ac:dyDescent="0.2">
      <c r="A33" s="28"/>
      <c r="B33" s="29"/>
      <c r="C33" s="29"/>
      <c r="D33" s="29"/>
      <c r="E33" s="29"/>
      <c r="F33" s="29"/>
      <c r="G33" s="29"/>
      <c r="H33" s="29"/>
      <c r="I33" s="29"/>
      <c r="J33" s="29"/>
      <c r="K33" s="29"/>
      <c r="L33" s="29"/>
      <c r="M33" s="29"/>
      <c r="N33" s="29"/>
      <c r="O33" s="29"/>
      <c r="P33" s="29"/>
    </row>
    <row r="34" spans="1:16" x14ac:dyDescent="0.2">
      <c r="A34" s="28"/>
      <c r="B34" s="29"/>
      <c r="C34" s="29"/>
      <c r="D34" s="29"/>
      <c r="E34" s="29"/>
      <c r="F34" s="29"/>
      <c r="G34" s="29"/>
      <c r="H34" s="29"/>
      <c r="I34" s="29"/>
      <c r="J34" s="29"/>
      <c r="K34" s="29"/>
      <c r="L34" s="29"/>
      <c r="M34" s="29"/>
      <c r="N34" s="29"/>
      <c r="O34" s="29"/>
      <c r="P34" s="29"/>
    </row>
    <row r="35" spans="1:16" x14ac:dyDescent="0.2">
      <c r="A35" s="28"/>
      <c r="B35" s="29"/>
      <c r="C35" s="29"/>
      <c r="D35" s="29"/>
      <c r="E35" s="29"/>
      <c r="F35" s="29"/>
      <c r="G35" s="29"/>
      <c r="H35" s="29"/>
      <c r="I35" s="29"/>
      <c r="J35" s="29"/>
      <c r="K35" s="29"/>
      <c r="L35" s="29"/>
      <c r="M35" s="29"/>
      <c r="N35" s="29"/>
      <c r="O35" s="29"/>
      <c r="P35" s="29"/>
    </row>
    <row r="36" spans="1:16" x14ac:dyDescent="0.2">
      <c r="A36" s="28"/>
      <c r="B36" s="29"/>
      <c r="C36" s="29"/>
      <c r="D36" s="29"/>
      <c r="E36" s="29"/>
      <c r="F36" s="29"/>
      <c r="G36" s="29"/>
      <c r="H36" s="29"/>
      <c r="I36" s="29"/>
      <c r="J36" s="29"/>
      <c r="K36" s="29"/>
      <c r="L36" s="29"/>
      <c r="M36" s="29"/>
      <c r="N36" s="29"/>
      <c r="O36" s="29"/>
      <c r="P36" s="29"/>
    </row>
    <row r="37" spans="1:16" x14ac:dyDescent="0.2">
      <c r="A37" s="28"/>
      <c r="B37" s="29"/>
      <c r="C37" s="29"/>
      <c r="D37" s="29"/>
      <c r="E37" s="29"/>
      <c r="F37" s="29"/>
      <c r="G37" s="29"/>
      <c r="H37" s="29"/>
      <c r="I37" s="29"/>
      <c r="J37" s="29"/>
      <c r="K37" s="29"/>
      <c r="L37" s="29"/>
      <c r="M37" s="29"/>
      <c r="N37" s="29"/>
      <c r="O37" s="29"/>
      <c r="P37" s="29"/>
    </row>
    <row r="39" spans="1:16" x14ac:dyDescent="0.2">
      <c r="A39" s="11"/>
    </row>
    <row r="41" spans="1:16" x14ac:dyDescent="0.2">
      <c r="A41" s="11"/>
    </row>
    <row r="43" spans="1:16" x14ac:dyDescent="0.2">
      <c r="A43" s="11"/>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4"/>
  <sheetViews>
    <sheetView workbookViewId="0">
      <selection activeCell="AB25" sqref="AB25:AB26"/>
    </sheetView>
  </sheetViews>
  <sheetFormatPr defaultRowHeight="12.75" x14ac:dyDescent="0.2"/>
  <cols>
    <col min="3" max="48" width="2.7109375" customWidth="1"/>
    <col min="49" max="52" width="3.28515625" customWidth="1"/>
  </cols>
  <sheetData>
    <row r="1" spans="1:52" x14ac:dyDescent="0.2">
      <c r="A1" s="2" t="s">
        <v>32</v>
      </c>
      <c r="C1">
        <v>1</v>
      </c>
      <c r="D1">
        <f>+C1+1</f>
        <v>2</v>
      </c>
      <c r="E1">
        <f t="shared" ref="E1:AZ1" si="0">+D1+1</f>
        <v>3</v>
      </c>
      <c r="F1">
        <f t="shared" si="0"/>
        <v>4</v>
      </c>
      <c r="G1">
        <f t="shared" si="0"/>
        <v>5</v>
      </c>
      <c r="H1">
        <f t="shared" si="0"/>
        <v>6</v>
      </c>
      <c r="I1">
        <f t="shared" si="0"/>
        <v>7</v>
      </c>
      <c r="J1">
        <f t="shared" si="0"/>
        <v>8</v>
      </c>
      <c r="K1">
        <f t="shared" si="0"/>
        <v>9</v>
      </c>
      <c r="L1">
        <f t="shared" si="0"/>
        <v>10</v>
      </c>
      <c r="M1">
        <f t="shared" si="0"/>
        <v>11</v>
      </c>
      <c r="N1">
        <f t="shared" si="0"/>
        <v>12</v>
      </c>
      <c r="O1">
        <f t="shared" si="0"/>
        <v>13</v>
      </c>
      <c r="P1">
        <f t="shared" si="0"/>
        <v>14</v>
      </c>
      <c r="Q1">
        <f t="shared" si="0"/>
        <v>15</v>
      </c>
      <c r="R1">
        <f t="shared" si="0"/>
        <v>16</v>
      </c>
      <c r="S1">
        <f t="shared" si="0"/>
        <v>17</v>
      </c>
      <c r="T1">
        <f t="shared" si="0"/>
        <v>18</v>
      </c>
      <c r="U1">
        <f t="shared" si="0"/>
        <v>19</v>
      </c>
      <c r="V1">
        <f t="shared" si="0"/>
        <v>20</v>
      </c>
      <c r="W1">
        <f t="shared" si="0"/>
        <v>21</v>
      </c>
      <c r="X1">
        <f t="shared" si="0"/>
        <v>22</v>
      </c>
      <c r="Y1">
        <f t="shared" si="0"/>
        <v>23</v>
      </c>
      <c r="Z1">
        <f t="shared" si="0"/>
        <v>24</v>
      </c>
      <c r="AA1">
        <f t="shared" si="0"/>
        <v>25</v>
      </c>
      <c r="AB1">
        <f t="shared" si="0"/>
        <v>26</v>
      </c>
      <c r="AC1">
        <f t="shared" si="0"/>
        <v>27</v>
      </c>
      <c r="AD1">
        <f t="shared" si="0"/>
        <v>28</v>
      </c>
      <c r="AE1">
        <f t="shared" si="0"/>
        <v>29</v>
      </c>
      <c r="AF1">
        <f t="shared" si="0"/>
        <v>30</v>
      </c>
      <c r="AG1">
        <f t="shared" si="0"/>
        <v>31</v>
      </c>
      <c r="AH1">
        <f t="shared" si="0"/>
        <v>32</v>
      </c>
      <c r="AI1">
        <f t="shared" si="0"/>
        <v>33</v>
      </c>
      <c r="AJ1">
        <f t="shared" si="0"/>
        <v>34</v>
      </c>
      <c r="AK1">
        <f t="shared" si="0"/>
        <v>35</v>
      </c>
      <c r="AL1">
        <f t="shared" si="0"/>
        <v>36</v>
      </c>
      <c r="AM1">
        <f t="shared" si="0"/>
        <v>37</v>
      </c>
      <c r="AN1">
        <f t="shared" si="0"/>
        <v>38</v>
      </c>
      <c r="AO1">
        <f t="shared" si="0"/>
        <v>39</v>
      </c>
      <c r="AP1">
        <f t="shared" si="0"/>
        <v>40</v>
      </c>
      <c r="AQ1">
        <f t="shared" si="0"/>
        <v>41</v>
      </c>
      <c r="AR1">
        <f t="shared" si="0"/>
        <v>42</v>
      </c>
      <c r="AS1">
        <f t="shared" si="0"/>
        <v>43</v>
      </c>
      <c r="AT1">
        <f t="shared" si="0"/>
        <v>44</v>
      </c>
      <c r="AU1">
        <f t="shared" si="0"/>
        <v>45</v>
      </c>
      <c r="AV1">
        <f t="shared" si="0"/>
        <v>46</v>
      </c>
      <c r="AW1">
        <f t="shared" si="0"/>
        <v>47</v>
      </c>
      <c r="AX1">
        <f t="shared" si="0"/>
        <v>48</v>
      </c>
      <c r="AY1">
        <f t="shared" si="0"/>
        <v>49</v>
      </c>
      <c r="AZ1">
        <f t="shared" si="0"/>
        <v>50</v>
      </c>
    </row>
    <row r="2" spans="1:52" ht="13.5" thickBot="1" x14ac:dyDescent="0.25">
      <c r="A2" s="10" t="s">
        <v>33</v>
      </c>
      <c r="B2" s="10" t="s">
        <v>36</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row>
    <row r="3" spans="1:52" x14ac:dyDescent="0.2">
      <c r="A3" s="30"/>
      <c r="B3" s="17"/>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row>
    <row r="4" spans="1:52" x14ac:dyDescent="0.2">
      <c r="A4" s="32"/>
      <c r="B4" s="33"/>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row>
    <row r="5" spans="1:52" x14ac:dyDescent="0.2">
      <c r="A5" s="35"/>
      <c r="B5" s="36"/>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row>
    <row r="6" spans="1:52" x14ac:dyDescent="0.2">
      <c r="A6" s="24"/>
      <c r="B6" s="25"/>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row>
    <row r="7" spans="1:52" x14ac:dyDescent="0.2">
      <c r="A7" s="24"/>
      <c r="B7" s="25"/>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row>
    <row r="8" spans="1:52" x14ac:dyDescent="0.2">
      <c r="A8" s="24"/>
      <c r="B8" s="25"/>
      <c r="C8" s="27"/>
      <c r="D8" s="26"/>
      <c r="E8" s="26"/>
      <c r="F8" s="26"/>
      <c r="G8" s="27"/>
      <c r="H8" s="26"/>
      <c r="I8" s="26"/>
      <c r="J8" s="26"/>
      <c r="K8" s="26"/>
      <c r="L8" s="26"/>
      <c r="M8" s="26"/>
      <c r="N8" s="26"/>
      <c r="O8" s="26"/>
      <c r="P8" s="26"/>
      <c r="Q8" s="26"/>
      <c r="R8" s="26"/>
      <c r="S8" s="26"/>
      <c r="T8" s="26"/>
      <c r="U8" s="27"/>
      <c r="V8" s="26"/>
      <c r="W8" s="26"/>
      <c r="X8" s="26"/>
      <c r="Y8" s="26"/>
      <c r="Z8" s="26"/>
      <c r="AA8" s="26"/>
      <c r="AB8" s="26"/>
      <c r="AC8" s="27"/>
      <c r="AD8" s="26"/>
      <c r="AE8" s="26"/>
      <c r="AF8" s="26"/>
      <c r="AG8" s="27"/>
      <c r="AH8" s="26"/>
      <c r="AI8" s="26"/>
      <c r="AJ8" s="26"/>
      <c r="AK8" s="26"/>
      <c r="AL8" s="26"/>
      <c r="AM8" s="26"/>
      <c r="AN8" s="26"/>
      <c r="AO8" s="26"/>
      <c r="AP8" s="26"/>
      <c r="AQ8" s="26"/>
      <c r="AR8" s="26"/>
      <c r="AS8" s="26"/>
      <c r="AT8" s="26"/>
      <c r="AU8" s="27"/>
      <c r="AV8" s="26"/>
      <c r="AW8" s="27"/>
      <c r="AX8" s="26"/>
      <c r="AY8" s="27"/>
      <c r="AZ8" s="26"/>
    </row>
    <row r="9" spans="1:52" x14ac:dyDescent="0.2">
      <c r="A9" s="24"/>
      <c r="B9" s="25"/>
      <c r="C9" s="26"/>
      <c r="D9" s="27"/>
      <c r="E9" s="26"/>
      <c r="F9" s="27"/>
      <c r="G9" s="26"/>
      <c r="H9" s="27"/>
      <c r="I9" s="26"/>
      <c r="J9" s="27"/>
      <c r="K9" s="26"/>
      <c r="L9" s="27"/>
      <c r="M9" s="26"/>
      <c r="N9" s="27"/>
      <c r="O9" s="26"/>
      <c r="P9" s="26"/>
      <c r="Q9" s="26"/>
      <c r="R9" s="27"/>
      <c r="S9" s="26"/>
      <c r="T9" s="27"/>
      <c r="U9" s="26"/>
      <c r="V9" s="27"/>
      <c r="W9" s="26"/>
      <c r="X9" s="26"/>
      <c r="Y9" s="26"/>
      <c r="Z9" s="26"/>
      <c r="AA9" s="26"/>
      <c r="AB9" s="27"/>
      <c r="AC9" s="26"/>
      <c r="AD9" s="27"/>
      <c r="AE9" s="26"/>
      <c r="AF9" s="27"/>
      <c r="AG9" s="26"/>
      <c r="AH9" s="27"/>
      <c r="AI9" s="26"/>
      <c r="AJ9" s="26"/>
      <c r="AK9" s="26"/>
      <c r="AL9" s="26"/>
      <c r="AM9" s="26"/>
      <c r="AN9" s="26"/>
      <c r="AO9" s="26"/>
      <c r="AP9" s="26"/>
      <c r="AQ9" s="26"/>
      <c r="AR9" s="26"/>
      <c r="AS9" s="26"/>
      <c r="AT9" s="27"/>
      <c r="AU9" s="26"/>
      <c r="AV9" s="27"/>
      <c r="AW9" s="26"/>
      <c r="AX9" s="27"/>
      <c r="AY9" s="26"/>
      <c r="AZ9" s="26"/>
    </row>
    <row r="10" spans="1:52" x14ac:dyDescent="0.2">
      <c r="A10" s="24"/>
      <c r="B10" s="25"/>
      <c r="C10" s="26"/>
      <c r="D10" s="26"/>
      <c r="E10" s="27"/>
      <c r="F10" s="26"/>
      <c r="G10" s="27"/>
      <c r="H10" s="26"/>
      <c r="I10" s="27"/>
      <c r="J10" s="26"/>
      <c r="K10" s="27"/>
      <c r="L10" s="26"/>
      <c r="M10" s="27"/>
      <c r="N10" s="26"/>
      <c r="O10" s="27"/>
      <c r="P10" s="26"/>
      <c r="Q10" s="27"/>
      <c r="R10" s="26"/>
      <c r="S10" s="27"/>
      <c r="T10" s="26"/>
      <c r="U10" s="27"/>
      <c r="V10" s="26"/>
      <c r="W10" s="27"/>
      <c r="X10" s="26"/>
      <c r="Y10" s="27"/>
      <c r="Z10" s="26"/>
      <c r="AA10" s="27"/>
      <c r="AB10" s="26"/>
      <c r="AC10" s="27"/>
      <c r="AD10" s="26"/>
      <c r="AE10" s="27"/>
      <c r="AF10" s="26"/>
      <c r="AG10" s="27"/>
      <c r="AH10" s="26"/>
      <c r="AI10" s="27"/>
      <c r="AJ10" s="26"/>
      <c r="AK10" s="27"/>
      <c r="AL10" s="26"/>
      <c r="AM10" s="27"/>
      <c r="AN10" s="26"/>
      <c r="AO10" s="26"/>
      <c r="AP10" s="26"/>
      <c r="AQ10" s="27"/>
      <c r="AR10" s="26"/>
      <c r="AS10" s="27"/>
      <c r="AT10" s="26"/>
      <c r="AU10" s="27"/>
      <c r="AV10" s="26"/>
      <c r="AW10" s="26"/>
      <c r="AX10" s="26"/>
      <c r="AY10" s="26"/>
      <c r="AZ10" s="26"/>
    </row>
    <row r="11" spans="1:52" x14ac:dyDescent="0.2">
      <c r="A11" s="24"/>
      <c r="B11" s="25"/>
      <c r="C11" s="26"/>
      <c r="D11" s="26"/>
      <c r="E11" s="26"/>
      <c r="F11" s="26"/>
      <c r="G11" s="26"/>
      <c r="H11" s="26"/>
      <c r="I11" s="26"/>
      <c r="J11" s="27"/>
      <c r="K11" s="26"/>
      <c r="L11" s="27"/>
      <c r="M11" s="26"/>
      <c r="N11" s="26"/>
      <c r="O11" s="26"/>
      <c r="P11" s="27"/>
      <c r="Q11" s="26"/>
      <c r="R11" s="27"/>
      <c r="S11" s="26"/>
      <c r="T11" s="27"/>
      <c r="U11" s="26"/>
      <c r="V11" s="26"/>
      <c r="W11" s="26"/>
      <c r="X11" s="27"/>
      <c r="Y11" s="26"/>
      <c r="Z11" s="27"/>
      <c r="AA11" s="26"/>
      <c r="AB11" s="27"/>
      <c r="AC11" s="26"/>
      <c r="AD11" s="26"/>
      <c r="AE11" s="26"/>
      <c r="AF11" s="26"/>
      <c r="AG11" s="26"/>
      <c r="AH11" s="27"/>
      <c r="AI11" s="26"/>
      <c r="AJ11" s="27"/>
      <c r="AK11" s="26"/>
      <c r="AL11" s="27"/>
      <c r="AM11" s="26"/>
      <c r="AN11" s="27"/>
      <c r="AO11" s="26"/>
      <c r="AP11" s="27"/>
      <c r="AQ11" s="26"/>
      <c r="AR11" s="27"/>
      <c r="AS11" s="26"/>
      <c r="AT11" s="27"/>
      <c r="AU11" s="26"/>
      <c r="AV11" s="26"/>
      <c r="AW11" s="26"/>
      <c r="AX11" s="26"/>
      <c r="AY11" s="26"/>
      <c r="AZ11" s="26"/>
    </row>
    <row r="12" spans="1:52" x14ac:dyDescent="0.2">
      <c r="A12" s="24"/>
      <c r="B12" s="25"/>
      <c r="C12" s="26"/>
      <c r="D12" s="26"/>
      <c r="E12" s="26"/>
      <c r="F12" s="26"/>
      <c r="G12" s="26"/>
      <c r="H12" s="26"/>
      <c r="I12" s="26"/>
      <c r="J12" s="26"/>
      <c r="K12" s="26"/>
      <c r="L12" s="26"/>
      <c r="M12" s="26"/>
      <c r="N12" s="26"/>
      <c r="O12" s="26"/>
      <c r="P12" s="26"/>
      <c r="Q12" s="27"/>
      <c r="R12" s="26"/>
      <c r="S12" s="27"/>
      <c r="T12" s="26"/>
      <c r="U12" s="26"/>
      <c r="V12" s="26"/>
      <c r="W12" s="26"/>
      <c r="X12" s="26"/>
      <c r="Y12" s="26"/>
      <c r="Z12" s="26"/>
      <c r="AA12" s="27"/>
      <c r="AB12" s="26"/>
      <c r="AC12" s="26"/>
      <c r="AD12" s="26"/>
      <c r="AE12" s="26"/>
      <c r="AF12" s="26"/>
      <c r="AG12" s="26"/>
      <c r="AH12" s="26"/>
      <c r="AI12" s="26"/>
      <c r="AJ12" s="26"/>
      <c r="AK12" s="26"/>
      <c r="AL12" s="26"/>
      <c r="AM12" s="26"/>
      <c r="AN12" s="26"/>
      <c r="AO12" s="27"/>
      <c r="AP12" s="26"/>
      <c r="AQ12" s="27"/>
      <c r="AR12" s="26"/>
      <c r="AS12" s="27"/>
      <c r="AT12" s="26"/>
      <c r="AU12" s="26"/>
      <c r="AV12" s="26"/>
      <c r="AW12" s="26"/>
      <c r="AX12" s="26"/>
      <c r="AY12" s="26"/>
      <c r="AZ12" s="26"/>
    </row>
    <row r="14" spans="1:52" x14ac:dyDescent="0.2">
      <c r="C14" s="11" t="s">
        <v>37</v>
      </c>
    </row>
  </sheetData>
  <phoneticPr fontId="1" type="noConversion"/>
  <printOptions gridLines="1"/>
  <pageMargins left="0.75" right="0.75" top="2.98" bottom="1" header="1.91" footer="0.5"/>
  <pageSetup orientation="landscape" r:id="rId1"/>
  <headerFooter alignWithMargins="0">
    <oddHeader>&amp;LFranklin Applied Physics, Inc.
This should be data from a Bruceton test. The stimulus values go in the leftmost column. The lowest value for which you have data should go in the bottom row.</oddHeader>
    <oddFooter>&amp;L&amp;Z
&amp;F&amp;R&amp;D &amp;T</oddFooter>
  </headerFooter>
  <rowBreaks count="1" manualBreakCount="1">
    <brk id="1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5"/>
  <sheetViews>
    <sheetView zoomScale="130" zoomScaleNormal="130" workbookViewId="0">
      <selection activeCell="L23" sqref="L23"/>
    </sheetView>
  </sheetViews>
  <sheetFormatPr defaultRowHeight="12.75" x14ac:dyDescent="0.2"/>
  <cols>
    <col min="1" max="1" width="15.28515625" customWidth="1"/>
    <col min="2" max="6" width="9.140625" style="1" customWidth="1"/>
    <col min="7" max="7" width="10.5703125" style="1" customWidth="1"/>
    <col min="8" max="8" width="10.7109375" customWidth="1"/>
  </cols>
  <sheetData>
    <row r="1" spans="1:5" x14ac:dyDescent="0.2">
      <c r="A1" s="12" t="s">
        <v>38</v>
      </c>
      <c r="B1" s="1">
        <f>COUNTIF(Data!C5:AZ12,"=F")</f>
        <v>0</v>
      </c>
    </row>
    <row r="2" spans="1:5" x14ac:dyDescent="0.2">
      <c r="A2" s="12" t="s">
        <v>39</v>
      </c>
      <c r="B2" s="1">
        <f>COUNTIF(Data!C5:AZ12,"=M")</f>
        <v>0</v>
      </c>
    </row>
    <row r="3" spans="1:5" x14ac:dyDescent="0.2">
      <c r="A3" s="2" t="s">
        <v>2</v>
      </c>
      <c r="B3" s="1" t="str">
        <f>IF(B2&lt;=B1,"M","F")</f>
        <v>M</v>
      </c>
    </row>
    <row r="4" spans="1:5" x14ac:dyDescent="0.2">
      <c r="A4" s="2"/>
    </row>
    <row r="5" spans="1:5" x14ac:dyDescent="0.2">
      <c r="A5" s="2"/>
    </row>
    <row r="6" spans="1:5" ht="13.5" thickBot="1" x14ac:dyDescent="0.25">
      <c r="A6" s="19"/>
      <c r="B6" s="15" t="s">
        <v>1</v>
      </c>
      <c r="C6" s="15" t="str">
        <f>+_xlfn.CONCAT("n(",B3,")")</f>
        <v>n(M)</v>
      </c>
      <c r="D6" s="15" t="s">
        <v>3</v>
      </c>
      <c r="E6" s="15" t="s">
        <v>4</v>
      </c>
    </row>
    <row r="7" spans="1:5" x14ac:dyDescent="0.2">
      <c r="A7" s="2" t="str">
        <f>+IF(COUNTIF(Data!C5:AZ5,$B$3)&gt;0.5,Data!B5,"")</f>
        <v/>
      </c>
      <c r="B7" s="1" t="str">
        <f t="shared" ref="B7:B9" si="0">+IF(A7="","",IF(B8="",0,B8+1))</f>
        <v/>
      </c>
      <c r="C7" s="1" t="str">
        <f>IF(A7&lt;&gt;"",(COUNTIF(Data!C5:AZ5,$B$3)),"")</f>
        <v/>
      </c>
      <c r="D7" s="1" t="str">
        <f t="shared" ref="D7:D13" si="1">+IF(A7&lt;&gt;"",B7*C7,"")</f>
        <v/>
      </c>
      <c r="E7" s="1" t="str">
        <f t="shared" ref="E7:E13" si="2">+IF(A7&lt;&gt;"",B7*B7*C7,"")</f>
        <v/>
      </c>
    </row>
    <row r="8" spans="1:5" x14ac:dyDescent="0.2">
      <c r="A8" s="2" t="str">
        <f>+IF(COUNTIF(Data!C6:AZ6,$B$3)&gt;0.5,Data!B6,"")</f>
        <v/>
      </c>
      <c r="B8" s="1" t="str">
        <f t="shared" si="0"/>
        <v/>
      </c>
      <c r="C8" s="1" t="str">
        <f>IF(A8&lt;&gt;"",(COUNTIF(Data!C6:AZ6,$B$3)),"")</f>
        <v/>
      </c>
      <c r="D8" s="1" t="str">
        <f t="shared" si="1"/>
        <v/>
      </c>
      <c r="E8" s="1" t="str">
        <f t="shared" si="2"/>
        <v/>
      </c>
    </row>
    <row r="9" spans="1:5" x14ac:dyDescent="0.2">
      <c r="A9" s="2" t="str">
        <f>+IF(COUNTIF(Data!C7:AZ7,$B$3)&gt;0.5,Data!B7,"")</f>
        <v/>
      </c>
      <c r="B9" s="1" t="str">
        <f t="shared" si="0"/>
        <v/>
      </c>
      <c r="C9" s="1" t="str">
        <f>IF(A9&lt;&gt;"",(COUNTIF(Data!C7:AZ7,$B$3)),"")</f>
        <v/>
      </c>
      <c r="D9" s="1" t="str">
        <f t="shared" si="1"/>
        <v/>
      </c>
      <c r="E9" s="1" t="str">
        <f t="shared" si="2"/>
        <v/>
      </c>
    </row>
    <row r="10" spans="1:5" x14ac:dyDescent="0.2">
      <c r="A10" s="2" t="str">
        <f>+IF(COUNTIF(Data!C8:AZ8,$B$3)&gt;0.5,Data!B8,"")</f>
        <v/>
      </c>
      <c r="B10" s="1" t="str">
        <f t="shared" ref="B10:B12" si="3">+IF(A10="","",IF(B11="",0,B11+1))</f>
        <v/>
      </c>
      <c r="C10" s="1" t="str">
        <f>IF(A10&lt;&gt;"",(COUNTIF(Data!C8:AZ8,$B$3)),"")</f>
        <v/>
      </c>
      <c r="D10" s="1" t="str">
        <f t="shared" si="1"/>
        <v/>
      </c>
      <c r="E10" s="1" t="str">
        <f t="shared" si="2"/>
        <v/>
      </c>
    </row>
    <row r="11" spans="1:5" x14ac:dyDescent="0.2">
      <c r="A11" s="2" t="str">
        <f>+IF(COUNTIF(Data!C9:AZ9,$B$3)&gt;0.5,Data!B9,"")</f>
        <v/>
      </c>
      <c r="B11" s="1" t="str">
        <f>+IF(A11="","",IF(B12="",0,B12+1))</f>
        <v/>
      </c>
      <c r="C11" s="1" t="str">
        <f>IF(A11&lt;&gt;"",(COUNTIF(Data!C9:AZ9,$B$3)),"")</f>
        <v/>
      </c>
      <c r="D11" s="1" t="str">
        <f t="shared" si="1"/>
        <v/>
      </c>
      <c r="E11" s="1" t="str">
        <f t="shared" si="2"/>
        <v/>
      </c>
    </row>
    <row r="12" spans="1:5" x14ac:dyDescent="0.2">
      <c r="A12" s="2" t="str">
        <f>+IF(COUNTIF(Data!C10:AZ10,$B$3)&gt;0.5,Data!B10,"")</f>
        <v/>
      </c>
      <c r="B12" s="1" t="str">
        <f t="shared" si="3"/>
        <v/>
      </c>
      <c r="C12" s="1" t="str">
        <f>IF(A12&lt;&gt;"",(COUNTIF(Data!C10:AZ10,$B$3)),"")</f>
        <v/>
      </c>
      <c r="D12" s="1" t="str">
        <f t="shared" si="1"/>
        <v/>
      </c>
      <c r="E12" s="1" t="str">
        <f t="shared" si="2"/>
        <v/>
      </c>
    </row>
    <row r="13" spans="1:5" x14ac:dyDescent="0.2">
      <c r="A13" s="2" t="str">
        <f>+IF(COUNTIF(Data!C11:AZ11,$B$3)&gt;0.5,Data!B11,"")</f>
        <v/>
      </c>
      <c r="B13" s="1" t="str">
        <f>+IF(A13="","",IF(B14="",0,B14+1))</f>
        <v/>
      </c>
      <c r="C13" s="1" t="str">
        <f>IF(A13&lt;&gt;"",(COUNTIF(Data!C11:AZ11,$B$3)),"")</f>
        <v/>
      </c>
      <c r="D13" s="1" t="str">
        <f t="shared" si="1"/>
        <v/>
      </c>
      <c r="E13" s="1" t="str">
        <f t="shared" si="2"/>
        <v/>
      </c>
    </row>
    <row r="14" spans="1:5" x14ac:dyDescent="0.2">
      <c r="A14" s="2" t="str">
        <f>+IF(COUNTIF(Data!C12:AZ12,$B$3)&gt;0.5,Data!B12,"")</f>
        <v/>
      </c>
      <c r="B14" s="1" t="str">
        <f>+IF(A14="","",0)</f>
        <v/>
      </c>
      <c r="C14" s="1" t="str">
        <f>IF(A14&lt;&gt;"",(COUNTIF(Data!C12:AZ12,$B$3)),"")</f>
        <v/>
      </c>
      <c r="D14" s="1" t="str">
        <f>+IF(A14&lt;&gt;"",B14*C14,"")</f>
        <v/>
      </c>
      <c r="E14" s="1" t="str">
        <f>+IF(A14&lt;&gt;"",B14*B14*C14,"")</f>
        <v/>
      </c>
    </row>
    <row r="15" spans="1:5" ht="13.5" thickBot="1" x14ac:dyDescent="0.25"/>
    <row r="16" spans="1:5" x14ac:dyDescent="0.2">
      <c r="A16" s="16" t="s">
        <v>35</v>
      </c>
      <c r="B16" s="17"/>
      <c r="C16" s="17">
        <f>SUM(C7:C15)</f>
        <v>0</v>
      </c>
      <c r="D16" s="17">
        <f t="shared" ref="D16:E16" si="4">SUM(D7:D15)</f>
        <v>0</v>
      </c>
      <c r="E16" s="17">
        <f t="shared" si="4"/>
        <v>0</v>
      </c>
    </row>
    <row r="18" spans="1:8" x14ac:dyDescent="0.2">
      <c r="A18" s="2" t="s">
        <v>5</v>
      </c>
      <c r="B18" s="3">
        <f>+C16</f>
        <v>0</v>
      </c>
      <c r="C18" s="2" t="s">
        <v>6</v>
      </c>
      <c r="D18" s="3">
        <f>+D16</f>
        <v>0</v>
      </c>
      <c r="E18" s="2" t="s">
        <v>7</v>
      </c>
      <c r="F18" s="3">
        <f>+E16</f>
        <v>0</v>
      </c>
      <c r="G18" s="2" t="s">
        <v>8</v>
      </c>
      <c r="H18" s="3">
        <f>+Data!B11-Data!B12</f>
        <v>0</v>
      </c>
    </row>
    <row r="20" spans="1:8" x14ac:dyDescent="0.2">
      <c r="A20" s="2" t="s">
        <v>34</v>
      </c>
      <c r="B20" s="18" t="e">
        <f>+Data!B12+H18*((D18/B18)+(IF(B3="M",0.5,-0.5)))</f>
        <v>#DIV/0!</v>
      </c>
      <c r="C20" s="2" t="s">
        <v>9</v>
      </c>
      <c r="D20" s="18" t="e">
        <f>1.62*H18*(((B18*F18-D18*D18)/(B18*B18))+0.029)</f>
        <v>#DIV/0!</v>
      </c>
      <c r="E20" s="2" t="s">
        <v>10</v>
      </c>
      <c r="F20" s="18" t="e">
        <f>0.0211*(D20/H18)*(D20/H18)-0.1531*(D20/H18)+1.1647</f>
        <v>#DIV/0!</v>
      </c>
      <c r="G20" s="2" t="s">
        <v>14</v>
      </c>
      <c r="H20" s="18" t="e">
        <f>0.0085*(D20/H18)*(D20/H18)+0.3438*(D20/H18)+1.0298</f>
        <v>#DIV/0!</v>
      </c>
    </row>
    <row r="22" spans="1:8" x14ac:dyDescent="0.2">
      <c r="A22" s="2" t="s">
        <v>15</v>
      </c>
      <c r="B22" s="18" t="e">
        <f>+F20*D20/SQRT(B18)</f>
        <v>#DIV/0!</v>
      </c>
      <c r="C22" s="2" t="s">
        <v>16</v>
      </c>
      <c r="D22" s="18" t="e">
        <f>+H20*D20/SQRT(B18)</f>
        <v>#DIV/0!</v>
      </c>
      <c r="E22" s="12" t="s">
        <v>43</v>
      </c>
      <c r="F22" s="3">
        <f>B18-1</f>
        <v>-1</v>
      </c>
    </row>
    <row r="24" spans="1:8" ht="13.5" thickBot="1" x14ac:dyDescent="0.25"/>
    <row r="25" spans="1:8" x14ac:dyDescent="0.2">
      <c r="A25" s="9" t="s">
        <v>18</v>
      </c>
      <c r="C25" s="9" t="s">
        <v>21</v>
      </c>
      <c r="G25" s="9" t="s">
        <v>40</v>
      </c>
      <c r="H25" s="20" t="s">
        <v>42</v>
      </c>
    </row>
    <row r="26" spans="1:8" ht="13.5" thickBot="1" x14ac:dyDescent="0.25">
      <c r="A26" s="9" t="s">
        <v>19</v>
      </c>
      <c r="B26" s="6" t="s">
        <v>20</v>
      </c>
      <c r="C26" s="9" t="s">
        <v>19</v>
      </c>
      <c r="D26" s="6" t="s">
        <v>22</v>
      </c>
      <c r="E26" s="1" t="s">
        <v>23</v>
      </c>
      <c r="F26" s="8" t="s">
        <v>24</v>
      </c>
      <c r="G26" s="9" t="s">
        <v>0</v>
      </c>
      <c r="H26" s="21" t="s">
        <v>0</v>
      </c>
    </row>
    <row r="27" spans="1:8" x14ac:dyDescent="0.2">
      <c r="A27" s="1">
        <v>95</v>
      </c>
      <c r="B27" s="1">
        <f>+A27/100</f>
        <v>0.95</v>
      </c>
      <c r="C27" s="1">
        <v>99.9</v>
      </c>
      <c r="D27" s="5">
        <f>+C27/100</f>
        <v>0.99900000000000011</v>
      </c>
      <c r="E27" s="5" t="e">
        <f>_xlfn.T.INV(D27,F22)</f>
        <v>#NUM!</v>
      </c>
      <c r="F27" s="5">
        <f>+NORMINV(B27,0,1)</f>
        <v>1.6448536269514715</v>
      </c>
      <c r="G27" s="5" t="e">
        <f>+$B$20+E27*$D$20+F27*SQRT($B$22*$B$22+E27*E27*$D$22*$D$22)</f>
        <v>#DIV/0!</v>
      </c>
      <c r="H27" s="22" t="e">
        <f>10^G27</f>
        <v>#DIV/0!</v>
      </c>
    </row>
    <row r="28" spans="1:8" x14ac:dyDescent="0.2">
      <c r="A28" s="1">
        <v>90</v>
      </c>
      <c r="B28" s="1">
        <f>+A28/100</f>
        <v>0.9</v>
      </c>
      <c r="C28" s="1">
        <v>99.9</v>
      </c>
      <c r="D28" s="5">
        <f>+C28/100</f>
        <v>0.99900000000000011</v>
      </c>
      <c r="E28" s="5" t="e">
        <f>_xlfn.T.INV(D28,F22)</f>
        <v>#NUM!</v>
      </c>
      <c r="F28" s="5">
        <f>+NORMINV(B28,0,1)</f>
        <v>1.2815515655446006</v>
      </c>
      <c r="G28" s="5" t="e">
        <f>+$B$20+E28*$D$20+F28*SQRT($B$22*$B$22+E28*E28*$D$22*$D$22)</f>
        <v>#DIV/0!</v>
      </c>
      <c r="H28" s="22" t="e">
        <f t="shared" ref="H28:H30" si="5">10^G28</f>
        <v>#DIV/0!</v>
      </c>
    </row>
    <row r="29" spans="1:8" x14ac:dyDescent="0.2">
      <c r="A29" s="1">
        <v>95</v>
      </c>
      <c r="B29" s="1">
        <f>+A29/100</f>
        <v>0.95</v>
      </c>
      <c r="C29" s="1">
        <v>99</v>
      </c>
      <c r="D29" s="5">
        <f>+C29/100</f>
        <v>0.99</v>
      </c>
      <c r="E29" s="5" t="e">
        <f>_xlfn.T.INV(D29,F22)</f>
        <v>#NUM!</v>
      </c>
      <c r="F29" s="5">
        <f>+NORMINV(B29,0,1)</f>
        <v>1.6448536269514715</v>
      </c>
      <c r="G29" s="5" t="e">
        <f>+$B$20+E29*$D$20+F29*SQRT($B$22*$B$22+E29*E29*$D$22*$D$22)</f>
        <v>#DIV/0!</v>
      </c>
      <c r="H29" s="22" t="e">
        <f t="shared" si="5"/>
        <v>#DIV/0!</v>
      </c>
    </row>
    <row r="30" spans="1:8" ht="13.5" thickBot="1" x14ac:dyDescent="0.25">
      <c r="A30" s="1">
        <v>90</v>
      </c>
      <c r="B30" s="1">
        <f>+A30/100</f>
        <v>0.9</v>
      </c>
      <c r="C30" s="1">
        <v>99</v>
      </c>
      <c r="D30" s="5">
        <f>+C30/100</f>
        <v>0.99</v>
      </c>
      <c r="E30" s="5" t="e">
        <f>_xlfn.T.INV(D30,F22)</f>
        <v>#NUM!</v>
      </c>
      <c r="F30" s="5">
        <f>+NORMINV(B30,0,1)</f>
        <v>1.2815515655446006</v>
      </c>
      <c r="G30" s="5" t="e">
        <f>+$B$20+E30*$D$20+F30*SQRT($B$22*$B$22+E30*E30*$D$22*$D$22)</f>
        <v>#DIV/0!</v>
      </c>
      <c r="H30" s="23" t="e">
        <f t="shared" si="5"/>
        <v>#DIV/0!</v>
      </c>
    </row>
    <row r="31" spans="1:8" x14ac:dyDescent="0.2">
      <c r="D31" s="7"/>
      <c r="E31" s="5"/>
      <c r="F31" s="5"/>
      <c r="G31" s="5"/>
    </row>
    <row r="32" spans="1:8" x14ac:dyDescent="0.2">
      <c r="A32" t="s">
        <v>25</v>
      </c>
      <c r="G32" s="1">
        <f>+A30</f>
        <v>90</v>
      </c>
      <c r="H32" t="s">
        <v>17</v>
      </c>
    </row>
    <row r="33" spans="1:8" x14ac:dyDescent="0.2">
      <c r="A33" t="s">
        <v>26</v>
      </c>
      <c r="E33" s="1">
        <f>+C30</f>
        <v>99</v>
      </c>
      <c r="F33" s="3" t="s">
        <v>27</v>
      </c>
    </row>
    <row r="34" spans="1:8" x14ac:dyDescent="0.2">
      <c r="A34" t="s">
        <v>28</v>
      </c>
      <c r="B34" s="5" t="e">
        <f>+G30</f>
        <v>#DIV/0!</v>
      </c>
      <c r="C34" s="14" t="s">
        <v>44</v>
      </c>
      <c r="D34" s="7" t="e">
        <f>10^B34</f>
        <v>#DIV/0!</v>
      </c>
    </row>
    <row r="35" spans="1:8" ht="13.5" thickBot="1" x14ac:dyDescent="0.25"/>
    <row r="36" spans="1:8" x14ac:dyDescent="0.2">
      <c r="A36" s="9" t="s">
        <v>18</v>
      </c>
      <c r="C36" s="9" t="s">
        <v>21</v>
      </c>
      <c r="G36" s="9" t="s">
        <v>41</v>
      </c>
      <c r="H36" s="20" t="s">
        <v>31</v>
      </c>
    </row>
    <row r="37" spans="1:8" ht="13.5" thickBot="1" x14ac:dyDescent="0.25">
      <c r="A37" s="9" t="s">
        <v>19</v>
      </c>
      <c r="B37" s="6" t="s">
        <v>20</v>
      </c>
      <c r="C37" s="9" t="s">
        <v>19</v>
      </c>
      <c r="D37" s="6" t="s">
        <v>22</v>
      </c>
      <c r="E37" s="1" t="s">
        <v>23</v>
      </c>
      <c r="F37" s="8" t="s">
        <v>24</v>
      </c>
      <c r="G37" s="9" t="s">
        <v>0</v>
      </c>
      <c r="H37" s="21" t="s">
        <v>0</v>
      </c>
    </row>
    <row r="38" spans="1:8" x14ac:dyDescent="0.2">
      <c r="A38" s="1">
        <v>90</v>
      </c>
      <c r="B38" s="1">
        <f>+A38/100</f>
        <v>0.9</v>
      </c>
      <c r="C38" s="1">
        <v>1</v>
      </c>
      <c r="D38" s="5">
        <f>+C38/100</f>
        <v>0.01</v>
      </c>
      <c r="E38" s="5" t="e">
        <f>_xlfn.T.INV(D38,F22)</f>
        <v>#NUM!</v>
      </c>
      <c r="F38" s="5">
        <f>+NORMINV((1-B38),0,1)</f>
        <v>-1.2815515655446006</v>
      </c>
      <c r="G38" s="5" t="e">
        <f>+$B$20+E38*$D$20+F38*SQRT($B$22*$B$22+E38*E38*$D$22*$D$22)</f>
        <v>#DIV/0!</v>
      </c>
      <c r="H38" s="22" t="e">
        <f>10^G38</f>
        <v>#DIV/0!</v>
      </c>
    </row>
    <row r="39" spans="1:8" x14ac:dyDescent="0.2">
      <c r="A39" s="1">
        <v>95</v>
      </c>
      <c r="B39" s="1">
        <f>+A39/100</f>
        <v>0.95</v>
      </c>
      <c r="C39" s="1">
        <v>1</v>
      </c>
      <c r="D39" s="5">
        <f>+C39/100</f>
        <v>0.01</v>
      </c>
      <c r="E39" s="5" t="e">
        <f>_xlfn.T.INV(D39,F22)</f>
        <v>#NUM!</v>
      </c>
      <c r="F39" s="5">
        <f>+NORMINV((1-B39),0,1)</f>
        <v>-1.6448536269514715</v>
      </c>
      <c r="G39" s="5" t="e">
        <f>+$B$20+E39*$D$20+F39*SQRT($B$22*$B$22+E39*E39*$D$22*$D$22)</f>
        <v>#DIV/0!</v>
      </c>
      <c r="H39" s="22" t="e">
        <f t="shared" ref="H39:H41" si="6">10^G39</f>
        <v>#DIV/0!</v>
      </c>
    </row>
    <row r="40" spans="1:8" x14ac:dyDescent="0.2">
      <c r="A40" s="1">
        <v>90</v>
      </c>
      <c r="B40" s="1">
        <f>+A40/100</f>
        <v>0.9</v>
      </c>
      <c r="C40" s="1">
        <v>0.1</v>
      </c>
      <c r="D40" s="5">
        <f>+C40/100</f>
        <v>1E-3</v>
      </c>
      <c r="E40" s="5" t="e">
        <f>_xlfn.T.INV(D40,F22)</f>
        <v>#NUM!</v>
      </c>
      <c r="F40" s="5">
        <f>+NORMINV((1-B40),0,1)</f>
        <v>-1.2815515655446006</v>
      </c>
      <c r="G40" s="5" t="e">
        <f>+$B$20+E40*$D$20+F40*SQRT($B$22*$B$22+E40*E40*$D$22*$D$22)</f>
        <v>#DIV/0!</v>
      </c>
      <c r="H40" s="22" t="e">
        <f t="shared" si="6"/>
        <v>#DIV/0!</v>
      </c>
    </row>
    <row r="41" spans="1:8" ht="13.5" thickBot="1" x14ac:dyDescent="0.25">
      <c r="A41" s="1">
        <v>95</v>
      </c>
      <c r="B41" s="1">
        <f>+A41/100</f>
        <v>0.95</v>
      </c>
      <c r="C41" s="1">
        <v>0.1</v>
      </c>
      <c r="D41" s="5">
        <f>+C41/100</f>
        <v>1E-3</v>
      </c>
      <c r="E41" s="5" t="e">
        <f>_xlfn.T.INV(D41,F22)</f>
        <v>#NUM!</v>
      </c>
      <c r="F41" s="5">
        <f>+NORMINV((1-B41),0,1)</f>
        <v>-1.6448536269514715</v>
      </c>
      <c r="G41" s="5" t="e">
        <f>+$B$20+E41*$D$20+F41*SQRT($B$22*$B$22+E41*E41*$D$22*$D$22)</f>
        <v>#DIV/0!</v>
      </c>
      <c r="H41" s="23" t="e">
        <f t="shared" si="6"/>
        <v>#DIV/0!</v>
      </c>
    </row>
    <row r="42" spans="1:8" x14ac:dyDescent="0.2">
      <c r="D42" s="7"/>
      <c r="E42" s="5"/>
      <c r="F42" s="5"/>
      <c r="G42" s="5"/>
    </row>
    <row r="43" spans="1:8" x14ac:dyDescent="0.2">
      <c r="A43" t="s">
        <v>29</v>
      </c>
      <c r="G43" s="1">
        <f>+A41</f>
        <v>95</v>
      </c>
      <c r="H43" t="s">
        <v>17</v>
      </c>
    </row>
    <row r="44" spans="1:8" x14ac:dyDescent="0.2">
      <c r="A44" t="s">
        <v>26</v>
      </c>
      <c r="E44" s="1">
        <f>+C41</f>
        <v>0.1</v>
      </c>
      <c r="F44" s="3" t="s">
        <v>30</v>
      </c>
    </row>
    <row r="45" spans="1:8" x14ac:dyDescent="0.2">
      <c r="A45" t="s">
        <v>28</v>
      </c>
      <c r="B45" s="5" t="e">
        <f>+G41</f>
        <v>#DIV/0!</v>
      </c>
      <c r="C45" s="13" t="s">
        <v>44</v>
      </c>
      <c r="D45" s="5" t="e">
        <f>10^B45</f>
        <v>#DIV/0!</v>
      </c>
    </row>
  </sheetData>
  <phoneticPr fontId="1" type="noConversion"/>
  <printOptions gridLines="1"/>
  <pageMargins left="1.25" right="0.75" top="1" bottom="1" header="0.5" footer="0.5"/>
  <pageSetup orientation="portrait" verticalDpi="0" r:id="rId1"/>
  <headerFooter alignWithMargins="0">
    <oddHeader>&amp;CFranklin Applied Physics, Inc.
&amp;F</oddHeader>
    <oddFooter>&amp;CStatistical Analysis for a New Procedure in Sensitivity Experiments.
AMP Report No. 101.1R. SRG-P No. 40.  July 1944.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5"/>
  <sheetViews>
    <sheetView workbookViewId="0">
      <selection activeCell="P10" sqref="P10"/>
    </sheetView>
  </sheetViews>
  <sheetFormatPr defaultRowHeight="12.75" x14ac:dyDescent="0.2"/>
  <sheetData>
    <row r="1" spans="1:2" x14ac:dyDescent="0.2">
      <c r="A1" s="4" t="s">
        <v>11</v>
      </c>
      <c r="B1" s="4" t="s">
        <v>12</v>
      </c>
    </row>
    <row r="2" spans="1:2" x14ac:dyDescent="0.2">
      <c r="A2">
        <v>0.5</v>
      </c>
      <c r="B2">
        <v>1.1499999999999999</v>
      </c>
    </row>
    <row r="3" spans="1:2" x14ac:dyDescent="0.2">
      <c r="A3">
        <v>0.6</v>
      </c>
      <c r="B3">
        <v>1.1000000000000001</v>
      </c>
    </row>
    <row r="4" spans="1:2" x14ac:dyDescent="0.2">
      <c r="A4">
        <v>0.7</v>
      </c>
      <c r="B4">
        <v>1.06</v>
      </c>
    </row>
    <row r="5" spans="1:2" x14ac:dyDescent="0.2">
      <c r="A5">
        <v>0.8</v>
      </c>
      <c r="B5">
        <v>1.04</v>
      </c>
    </row>
    <row r="6" spans="1:2" x14ac:dyDescent="0.2">
      <c r="A6">
        <v>0.9</v>
      </c>
      <c r="B6">
        <v>1.02</v>
      </c>
    </row>
    <row r="7" spans="1:2" x14ac:dyDescent="0.2">
      <c r="A7">
        <v>1</v>
      </c>
      <c r="B7">
        <v>1</v>
      </c>
    </row>
    <row r="8" spans="1:2" x14ac:dyDescent="0.2">
      <c r="A8">
        <v>1.5</v>
      </c>
      <c r="B8">
        <v>0.96</v>
      </c>
    </row>
    <row r="9" spans="1:2" x14ac:dyDescent="0.2">
      <c r="A9">
        <v>2</v>
      </c>
      <c r="B9">
        <v>0.94</v>
      </c>
    </row>
    <row r="10" spans="1:2" x14ac:dyDescent="0.2">
      <c r="A10">
        <v>3</v>
      </c>
      <c r="B10">
        <v>0.92</v>
      </c>
    </row>
    <row r="11" spans="1:2" x14ac:dyDescent="0.2">
      <c r="A11">
        <v>4</v>
      </c>
      <c r="B11">
        <v>0.91500000000000004</v>
      </c>
    </row>
    <row r="12" spans="1:2" x14ac:dyDescent="0.2">
      <c r="A12">
        <v>5</v>
      </c>
      <c r="B12">
        <v>0.90500000000000003</v>
      </c>
    </row>
    <row r="19" spans="1:3" x14ac:dyDescent="0.2">
      <c r="A19" s="4" t="s">
        <v>11</v>
      </c>
      <c r="B19" s="4" t="s">
        <v>13</v>
      </c>
      <c r="C19" s="4"/>
    </row>
    <row r="20" spans="1:3" x14ac:dyDescent="0.2">
      <c r="A20">
        <v>0.7</v>
      </c>
      <c r="B20">
        <v>1.28</v>
      </c>
    </row>
    <row r="21" spans="1:3" x14ac:dyDescent="0.2">
      <c r="A21">
        <v>0.8</v>
      </c>
      <c r="B21">
        <v>1.31</v>
      </c>
    </row>
    <row r="22" spans="1:3" x14ac:dyDescent="0.2">
      <c r="A22">
        <v>0.9</v>
      </c>
      <c r="B22">
        <v>1.34</v>
      </c>
    </row>
    <row r="23" spans="1:3" x14ac:dyDescent="0.2">
      <c r="A23">
        <v>1</v>
      </c>
      <c r="B23">
        <v>1.38</v>
      </c>
    </row>
    <row r="24" spans="1:3" x14ac:dyDescent="0.2">
      <c r="A24">
        <v>1.5</v>
      </c>
      <c r="B24">
        <v>1.57</v>
      </c>
    </row>
    <row r="25" spans="1:3" x14ac:dyDescent="0.2">
      <c r="A25">
        <v>2</v>
      </c>
      <c r="B25">
        <v>1.75</v>
      </c>
    </row>
  </sheetData>
  <phoneticPr fontId="1" type="noConversion"/>
  <pageMargins left="0.75" right="0.75" top="1" bottom="1" header="0.5" footer="0.5"/>
  <pageSetup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Data</vt:lpstr>
      <vt:lpstr>Analysis</vt:lpstr>
      <vt:lpstr>Graphs</vt:lpstr>
    </vt:vector>
  </TitlesOfParts>
  <Company>Gateway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Ryan Rauenzahn</cp:lastModifiedBy>
  <cp:lastPrinted>2006-09-15T17:23:42Z</cp:lastPrinted>
  <dcterms:created xsi:type="dcterms:W3CDTF">2006-09-14T18:21:06Z</dcterms:created>
  <dcterms:modified xsi:type="dcterms:W3CDTF">2023-03-09T16:27:22Z</dcterms:modified>
</cp:coreProperties>
</file>