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ryanr\Desktop\Active Projects\Test Program Updates\Finished Files\"/>
    </mc:Choice>
  </mc:AlternateContent>
  <xr:revisionPtr revIDLastSave="0" documentId="13_ncr:1_{DD159FED-2AAA-4F5D-9EBD-47C43CAF015A}"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Data and Analysis" sheetId="1" r:id="rId2"/>
    <sheet name="Overlap"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7" i="1" l="1"/>
  <c r="B94" i="1"/>
  <c r="B88" i="1"/>
  <c r="B85" i="1"/>
  <c r="F64" i="1"/>
  <c r="F53" i="1"/>
  <c r="I2" i="1"/>
  <c r="C6" i="1" s="1"/>
  <c r="H2" i="1"/>
  <c r="B93" i="1"/>
  <c r="B92" i="1"/>
  <c r="B91" i="1"/>
  <c r="B90" i="1"/>
  <c r="B89" i="1"/>
  <c r="B86" i="1"/>
  <c r="F72" i="1"/>
  <c r="F70" i="1"/>
  <c r="F62" i="1"/>
  <c r="K50" i="1"/>
  <c r="J50" i="1"/>
  <c r="I50" i="1"/>
  <c r="H50" i="1"/>
  <c r="G50" i="1"/>
  <c r="E50" i="1"/>
  <c r="D50" i="1"/>
  <c r="C50" i="1"/>
  <c r="B50" i="1"/>
  <c r="A50" i="1"/>
  <c r="K49" i="1"/>
  <c r="J49" i="1"/>
  <c r="I49" i="1"/>
  <c r="H49" i="1"/>
  <c r="G49" i="1"/>
  <c r="E49" i="1"/>
  <c r="D49" i="1"/>
  <c r="C49" i="1"/>
  <c r="B49" i="1"/>
  <c r="A49" i="1"/>
  <c r="K48" i="1"/>
  <c r="J48" i="1"/>
  <c r="I48" i="1"/>
  <c r="H48" i="1"/>
  <c r="G48" i="1"/>
  <c r="E48" i="1"/>
  <c r="D48" i="1"/>
  <c r="C48" i="1"/>
  <c r="B48" i="1"/>
  <c r="A48" i="1"/>
  <c r="K47" i="1"/>
  <c r="J47" i="1"/>
  <c r="I47" i="1"/>
  <c r="H47" i="1"/>
  <c r="G47" i="1"/>
  <c r="E47" i="1"/>
  <c r="D47" i="1"/>
  <c r="C47" i="1"/>
  <c r="B47" i="1"/>
  <c r="A47" i="1"/>
  <c r="K46" i="1"/>
  <c r="J46" i="1"/>
  <c r="I46" i="1"/>
  <c r="H46" i="1"/>
  <c r="G46" i="1"/>
  <c r="E46" i="1"/>
  <c r="D46" i="1"/>
  <c r="C46" i="1"/>
  <c r="B46" i="1"/>
  <c r="A46" i="1"/>
  <c r="K45" i="1"/>
  <c r="J45" i="1"/>
  <c r="I45" i="1"/>
  <c r="H45" i="1"/>
  <c r="G45" i="1"/>
  <c r="E45" i="1"/>
  <c r="D45" i="1"/>
  <c r="C45" i="1"/>
  <c r="B45" i="1"/>
  <c r="A45" i="1"/>
  <c r="K44" i="1"/>
  <c r="J44" i="1"/>
  <c r="I44" i="1"/>
  <c r="H44" i="1"/>
  <c r="G44" i="1"/>
  <c r="E44" i="1"/>
  <c r="D44" i="1"/>
  <c r="C44" i="1"/>
  <c r="B44" i="1"/>
  <c r="A44" i="1"/>
  <c r="K43" i="1"/>
  <c r="J43" i="1"/>
  <c r="I43" i="1"/>
  <c r="H43" i="1"/>
  <c r="G43" i="1"/>
  <c r="E43" i="1"/>
  <c r="D43" i="1"/>
  <c r="C43" i="1"/>
  <c r="B43" i="1"/>
  <c r="A43" i="1"/>
  <c r="K42" i="1"/>
  <c r="J42" i="1"/>
  <c r="I42" i="1"/>
  <c r="H42" i="1"/>
  <c r="G42" i="1"/>
  <c r="E42" i="1"/>
  <c r="D42" i="1"/>
  <c r="C42" i="1"/>
  <c r="B42" i="1"/>
  <c r="A42" i="1"/>
  <c r="K41" i="1"/>
  <c r="J41" i="1"/>
  <c r="I41" i="1"/>
  <c r="H41" i="1"/>
  <c r="G41" i="1"/>
  <c r="E41" i="1"/>
  <c r="D41" i="1"/>
  <c r="C41" i="1"/>
  <c r="B41" i="1"/>
  <c r="A41" i="1"/>
  <c r="K40" i="1"/>
  <c r="J40" i="1"/>
  <c r="I40" i="1"/>
  <c r="H40" i="1"/>
  <c r="G40" i="1"/>
  <c r="E40" i="1"/>
  <c r="D40" i="1"/>
  <c r="C40" i="1"/>
  <c r="B40" i="1"/>
  <c r="A40" i="1"/>
  <c r="K39" i="1"/>
  <c r="J39" i="1"/>
  <c r="I39" i="1"/>
  <c r="H39" i="1"/>
  <c r="G39" i="1"/>
  <c r="E39" i="1"/>
  <c r="D39" i="1"/>
  <c r="C39" i="1"/>
  <c r="B39" i="1"/>
  <c r="A39" i="1"/>
  <c r="K38" i="1"/>
  <c r="J38" i="1"/>
  <c r="I38" i="1"/>
  <c r="H38" i="1"/>
  <c r="G38" i="1"/>
  <c r="E38" i="1"/>
  <c r="D38" i="1"/>
  <c r="C38" i="1"/>
  <c r="B38" i="1"/>
  <c r="A38" i="1"/>
  <c r="K37" i="1"/>
  <c r="J37" i="1"/>
  <c r="I37" i="1"/>
  <c r="H37" i="1"/>
  <c r="G37" i="1"/>
  <c r="A37" i="1"/>
  <c r="A36" i="1"/>
  <c r="A35" i="1"/>
  <c r="A34" i="1"/>
  <c r="A33" i="1"/>
  <c r="A32" i="1"/>
  <c r="C7" i="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B6" i="1"/>
  <c r="B112" i="1" l="1"/>
  <c r="F54" i="1"/>
  <c r="D6" i="1"/>
  <c r="F55" i="1" l="1"/>
  <c r="B113" i="1"/>
  <c r="F56" i="1" s="1"/>
  <c r="F57" i="1" s="1"/>
  <c r="B7" i="1"/>
  <c r="D7" i="1" s="1"/>
  <c r="G6" i="1"/>
  <c r="E6" i="1"/>
  <c r="F74" i="1" l="1"/>
  <c r="F65" i="1"/>
  <c r="F58" i="1"/>
  <c r="F59" i="1"/>
  <c r="F73" i="1"/>
  <c r="F66" i="1"/>
  <c r="E7" i="1"/>
  <c r="G7" i="1"/>
  <c r="B8" i="1"/>
  <c r="H6" i="1"/>
  <c r="I6" i="1"/>
  <c r="F67" i="1" l="1"/>
  <c r="H67" i="1" s="1"/>
  <c r="I7" i="1"/>
  <c r="H7" i="1"/>
  <c r="J6" i="1"/>
  <c r="J7" i="1" l="1"/>
  <c r="K7" i="1" s="1"/>
  <c r="K6" i="1"/>
  <c r="F75" i="1"/>
  <c r="H75" i="1" s="1"/>
  <c r="C9" i="1" l="1"/>
  <c r="C8" i="1"/>
  <c r="D8" i="1" s="1"/>
  <c r="G8" i="1" l="1"/>
  <c r="I8" i="1" s="1"/>
  <c r="B9" i="1"/>
  <c r="D9" i="1" s="1"/>
  <c r="C10" i="1"/>
  <c r="E8" i="1"/>
  <c r="H8" i="1" l="1"/>
  <c r="J8" i="1" s="1"/>
  <c r="K8" i="1" s="1"/>
  <c r="G9" i="1"/>
  <c r="H9" i="1" s="1"/>
  <c r="E9" i="1"/>
  <c r="B10" i="1"/>
  <c r="D10" i="1" s="1"/>
  <c r="C11" i="1"/>
  <c r="W23" i="1"/>
  <c r="AH34" i="1"/>
  <c r="AH48" i="1"/>
  <c r="Y21" i="1"/>
  <c r="AT48" i="1"/>
  <c r="V30" i="1"/>
  <c r="AL48" i="1"/>
  <c r="T32" i="1"/>
  <c r="T48" i="1"/>
  <c r="AU45" i="1"/>
  <c r="AE34" i="1"/>
  <c r="AE38" i="1"/>
  <c r="O42" i="1"/>
  <c r="AH31" i="1"/>
  <c r="AK44" i="1"/>
  <c r="AE28" i="1"/>
  <c r="AH41" i="1"/>
  <c r="X44" i="1"/>
  <c r="U27" i="1"/>
  <c r="AE30" i="1"/>
  <c r="AR47" i="1"/>
  <c r="AB49" i="1"/>
  <c r="AB26" i="1"/>
  <c r="R49" i="1"/>
  <c r="O27" i="1"/>
  <c r="AN38" i="1"/>
  <c r="BC50" i="1"/>
  <c r="AK49" i="1"/>
  <c r="Z21" i="1"/>
  <c r="R23" i="1"/>
  <c r="R38" i="1"/>
  <c r="S25" i="1"/>
  <c r="AO35" i="1"/>
  <c r="AW49" i="1"/>
  <c r="AA23" i="1"/>
  <c r="AM41" i="1"/>
  <c r="AA35" i="1"/>
  <c r="T14" i="1"/>
  <c r="U44" i="1"/>
  <c r="AG38" i="1"/>
  <c r="AM38" i="1"/>
  <c r="AO36" i="1"/>
  <c r="AI30" i="1"/>
  <c r="X28" i="1"/>
  <c r="AD25" i="1"/>
  <c r="AM50" i="1"/>
  <c r="Y25" i="1"/>
  <c r="AS38" i="1"/>
  <c r="AH49" i="1"/>
  <c r="P25" i="1"/>
  <c r="Q41" i="1"/>
  <c r="AX44" i="1"/>
  <c r="AC31" i="1"/>
  <c r="V43" i="1"/>
  <c r="AH39" i="1"/>
  <c r="Q50" i="1"/>
  <c r="O47" i="1"/>
  <c r="W24" i="1"/>
  <c r="AL41" i="1"/>
  <c r="Y50" i="1"/>
  <c r="AD42" i="1"/>
  <c r="AI44" i="1"/>
  <c r="R30" i="1"/>
  <c r="S34" i="1"/>
  <c r="AD41" i="1"/>
  <c r="AN42" i="1"/>
  <c r="AA40" i="1"/>
  <c r="AX47" i="1"/>
  <c r="AF43" i="1"/>
  <c r="AJ33" i="1"/>
  <c r="AJ44" i="1"/>
  <c r="AQ44" i="1"/>
  <c r="AZ46" i="1"/>
  <c r="AP48" i="1"/>
  <c r="AD37" i="1"/>
  <c r="V23" i="1"/>
  <c r="T30" i="1"/>
  <c r="X35" i="1"/>
  <c r="AM49" i="1"/>
  <c r="Y44" i="1"/>
  <c r="AJ31" i="1"/>
  <c r="W38" i="1"/>
  <c r="AF34" i="1"/>
  <c r="AS46" i="1"/>
  <c r="Z36" i="1"/>
  <c r="U20" i="1"/>
  <c r="R45" i="1"/>
  <c r="AK37" i="1"/>
  <c r="AL34" i="1"/>
  <c r="AI28" i="1"/>
  <c r="U17" i="1"/>
  <c r="W40" i="1"/>
  <c r="T18" i="1"/>
  <c r="AI48" i="1"/>
  <c r="AW44" i="1"/>
  <c r="W17" i="1"/>
  <c r="AD24" i="1"/>
  <c r="O26" i="1"/>
  <c r="T19" i="1"/>
  <c r="AB36" i="1"/>
  <c r="AH38" i="1"/>
  <c r="AC39" i="1"/>
  <c r="AL42" i="1"/>
  <c r="AC43" i="1"/>
  <c r="V24" i="1"/>
  <c r="AF40" i="1"/>
  <c r="AH27" i="1"/>
  <c r="Q17" i="1"/>
  <c r="P29" i="1"/>
  <c r="AB28" i="1"/>
  <c r="Q25" i="1"/>
  <c r="AD48" i="1"/>
  <c r="AF35" i="1"/>
  <c r="AI50" i="1"/>
  <c r="AQ41" i="1"/>
  <c r="R17" i="1"/>
  <c r="R21" i="1"/>
  <c r="P23" i="1"/>
  <c r="Q46" i="1"/>
  <c r="T23" i="1"/>
  <c r="AM44" i="1"/>
  <c r="V50" i="1"/>
  <c r="AR44" i="1"/>
  <c r="Z45" i="1"/>
  <c r="W26" i="1"/>
  <c r="BB47" i="1"/>
  <c r="AR48" i="1"/>
  <c r="AN47" i="1"/>
  <c r="W32" i="1"/>
  <c r="BD49" i="1"/>
  <c r="X20" i="1"/>
  <c r="AC40" i="1"/>
  <c r="U31" i="1"/>
  <c r="R20" i="1"/>
  <c r="AD44" i="1"/>
  <c r="AT41" i="1"/>
  <c r="AC22" i="1"/>
  <c r="AG43" i="1"/>
  <c r="Q36" i="1"/>
  <c r="U30" i="1"/>
  <c r="P17" i="1"/>
  <c r="U19" i="1"/>
  <c r="W22" i="1"/>
  <c r="AF27" i="1"/>
  <c r="AI39" i="1"/>
  <c r="P33" i="1"/>
  <c r="AA46" i="1"/>
  <c r="Z22" i="1"/>
  <c r="AK39" i="1"/>
  <c r="AB33" i="1"/>
  <c r="T45" i="1"/>
  <c r="AU46" i="1"/>
  <c r="AT43" i="1"/>
  <c r="Z49" i="1"/>
  <c r="AH29" i="1"/>
  <c r="AW42" i="1"/>
  <c r="AR38" i="1"/>
  <c r="X21" i="1"/>
  <c r="AH30" i="1"/>
  <c r="AL40" i="1"/>
  <c r="AB42" i="1"/>
  <c r="W42" i="1"/>
  <c r="U46" i="1"/>
  <c r="AF41" i="1"/>
  <c r="V25" i="1"/>
  <c r="W46" i="1"/>
  <c r="V20" i="1"/>
  <c r="V34" i="1"/>
  <c r="AA38" i="1"/>
  <c r="Q48" i="1"/>
  <c r="AX45" i="1"/>
  <c r="AL47" i="1"/>
  <c r="X39" i="1"/>
  <c r="AC23" i="1"/>
  <c r="AC45" i="1"/>
  <c r="W41" i="1"/>
  <c r="T41" i="1"/>
  <c r="AB34" i="1"/>
  <c r="AV42" i="1"/>
  <c r="AY48" i="1"/>
  <c r="W20" i="1"/>
  <c r="O36" i="1"/>
  <c r="AG26" i="1"/>
  <c r="Q19" i="1"/>
  <c r="S19" i="1"/>
  <c r="AW45" i="1"/>
  <c r="AC34" i="1"/>
  <c r="O33" i="1"/>
  <c r="O35" i="1"/>
  <c r="AA43" i="1"/>
  <c r="P40" i="1"/>
  <c r="S26" i="1"/>
  <c r="BA48" i="1"/>
  <c r="S31" i="1"/>
  <c r="X29" i="1"/>
  <c r="AG36" i="1"/>
  <c r="AS41" i="1"/>
  <c r="AK35" i="1"/>
  <c r="Q14" i="1"/>
  <c r="AO43" i="1"/>
  <c r="AB21" i="1"/>
  <c r="AB39" i="1"/>
  <c r="AZ45" i="1"/>
  <c r="W16" i="1"/>
  <c r="AA21" i="1"/>
  <c r="AN43" i="1"/>
  <c r="AD47" i="1"/>
  <c r="AF45" i="1"/>
  <c r="O32" i="1"/>
  <c r="AJ42" i="1"/>
  <c r="AP50" i="1"/>
  <c r="P26" i="1"/>
  <c r="X17" i="1"/>
  <c r="W18" i="1"/>
  <c r="AH44" i="1"/>
  <c r="AL46" i="1"/>
  <c r="V15" i="1"/>
  <c r="AX43" i="1"/>
  <c r="AC48" i="1"/>
  <c r="AX46" i="1"/>
  <c r="U40" i="1"/>
  <c r="AG34" i="1"/>
  <c r="AN36" i="1"/>
  <c r="AJ35" i="1"/>
  <c r="AI41" i="1"/>
  <c r="S14" i="1"/>
  <c r="S49" i="1"/>
  <c r="T25" i="1"/>
  <c r="AG35" i="1"/>
  <c r="AC35" i="1"/>
  <c r="U21" i="1"/>
  <c r="Q32" i="1"/>
  <c r="AZ50" i="1"/>
  <c r="U24" i="1"/>
  <c r="T35" i="1"/>
  <c r="O16" i="1"/>
  <c r="AC37" i="1"/>
  <c r="AI46" i="1"/>
  <c r="AK47" i="1"/>
  <c r="AF32" i="1"/>
  <c r="U23" i="1"/>
  <c r="AT47" i="1"/>
  <c r="AO44" i="1"/>
  <c r="R29" i="1"/>
  <c r="T20" i="1"/>
  <c r="V38" i="1"/>
  <c r="Y47" i="1"/>
  <c r="AM48" i="1"/>
  <c r="BA46" i="1"/>
  <c r="BA50" i="1"/>
  <c r="Z40" i="1"/>
  <c r="AA22" i="1"/>
  <c r="AK41" i="1"/>
  <c r="AH47" i="1"/>
  <c r="R14" i="1"/>
  <c r="S30" i="1"/>
  <c r="AD23" i="1"/>
  <c r="AA42" i="1"/>
  <c r="Z25" i="1"/>
  <c r="AR39" i="1"/>
  <c r="V46" i="1"/>
  <c r="AC25" i="1"/>
  <c r="AE42" i="1"/>
  <c r="AO37" i="1"/>
  <c r="W48" i="1"/>
  <c r="Q30" i="1"/>
  <c r="AT45" i="1"/>
  <c r="T36" i="1"/>
  <c r="AO38" i="1"/>
  <c r="X26" i="1"/>
  <c r="Y40" i="1"/>
  <c r="Y24" i="1"/>
  <c r="AM33" i="1"/>
  <c r="AV50" i="1"/>
  <c r="O10" i="1"/>
  <c r="AN37" i="1"/>
  <c r="AB24" i="1"/>
  <c r="AN46" i="1"/>
  <c r="AA36" i="1"/>
  <c r="O49" i="1"/>
  <c r="U47" i="1"/>
  <c r="AJ43" i="1"/>
  <c r="AJ45" i="1"/>
  <c r="P35" i="1"/>
  <c r="AF44" i="1"/>
  <c r="T43" i="1"/>
  <c r="AY44" i="1"/>
  <c r="O29" i="1"/>
  <c r="AR50" i="1"/>
  <c r="AU41" i="1"/>
  <c r="AU44" i="1"/>
  <c r="AD32" i="1"/>
  <c r="AJ40" i="1"/>
  <c r="W30" i="1"/>
  <c r="Q26" i="1"/>
  <c r="AN48" i="1"/>
  <c r="AC27" i="1"/>
  <c r="T44" i="1"/>
  <c r="R43" i="1"/>
  <c r="W47" i="1"/>
  <c r="AW50" i="1"/>
  <c r="S16" i="1"/>
  <c r="R50" i="1"/>
  <c r="AH33" i="1"/>
  <c r="Y23" i="1"/>
  <c r="AJ30" i="1"/>
  <c r="AM39" i="1"/>
  <c r="AO34" i="1"/>
  <c r="AE47" i="1"/>
  <c r="R25" i="1"/>
  <c r="X38" i="1"/>
  <c r="X27" i="1"/>
  <c r="AD45" i="1"/>
  <c r="P16" i="1"/>
  <c r="W25" i="1"/>
  <c r="R48" i="1"/>
  <c r="AW47" i="1"/>
  <c r="AF29" i="1"/>
  <c r="AD30" i="1"/>
  <c r="U39" i="1"/>
  <c r="AB23" i="1"/>
  <c r="Y20" i="1"/>
  <c r="P43" i="1"/>
  <c r="Y48" i="1"/>
  <c r="O20" i="1"/>
  <c r="AH46" i="1"/>
  <c r="O21" i="1"/>
  <c r="AP37" i="1"/>
  <c r="AM45" i="1"/>
  <c r="AD35" i="1"/>
  <c r="V28" i="1"/>
  <c r="AJ39" i="1"/>
  <c r="V18" i="1"/>
  <c r="BC49" i="1"/>
  <c r="AH40" i="1"/>
  <c r="O37" i="1"/>
  <c r="AT39" i="1"/>
  <c r="Y27" i="1"/>
  <c r="P22" i="1"/>
  <c r="P10" i="1"/>
  <c r="P14" i="1"/>
  <c r="Q40" i="1"/>
  <c r="Z44" i="1"/>
  <c r="U50" i="1"/>
  <c r="Z42" i="1"/>
  <c r="O46" i="1"/>
  <c r="Y43" i="1"/>
  <c r="O13" i="1"/>
  <c r="AF39" i="1"/>
  <c r="X32" i="1"/>
  <c r="AF48" i="1"/>
  <c r="Z41" i="1"/>
  <c r="AI34" i="1"/>
  <c r="V29" i="1"/>
  <c r="AO45" i="1"/>
  <c r="AW48" i="1"/>
  <c r="S36" i="1"/>
  <c r="AN34" i="1"/>
  <c r="S45" i="1"/>
  <c r="AV46" i="1"/>
  <c r="AD29" i="1"/>
  <c r="AB40" i="1"/>
  <c r="AP42" i="1"/>
  <c r="AF33" i="1"/>
  <c r="AA45" i="1"/>
  <c r="S46" i="1"/>
  <c r="AL49" i="1"/>
  <c r="AA48" i="1"/>
  <c r="AG32" i="1"/>
  <c r="AA27" i="1"/>
  <c r="Q34" i="1"/>
  <c r="AL45" i="1"/>
  <c r="AY49" i="1"/>
  <c r="P27" i="1"/>
  <c r="T39" i="1"/>
  <c r="Q44" i="1"/>
  <c r="BA49" i="1"/>
  <c r="X30" i="1"/>
  <c r="X19" i="1"/>
  <c r="AG49" i="1"/>
  <c r="AE39" i="1"/>
  <c r="AB37" i="1"/>
  <c r="Z37" i="1"/>
  <c r="AA32" i="1"/>
  <c r="Y46" i="1"/>
  <c r="AE46" i="1"/>
  <c r="AC46" i="1"/>
  <c r="BA47" i="1"/>
  <c r="S20" i="1"/>
  <c r="AB25" i="1"/>
  <c r="S33" i="1"/>
  <c r="AF46" i="1"/>
  <c r="S13" i="1"/>
  <c r="AV44" i="1"/>
  <c r="V44" i="1"/>
  <c r="R15" i="1"/>
  <c r="P13" i="1"/>
  <c r="AK40" i="1"/>
  <c r="AZ47" i="1"/>
  <c r="W21" i="1"/>
  <c r="AP35" i="1"/>
  <c r="AA41" i="1"/>
  <c r="AY50" i="1"/>
  <c r="S44" i="1"/>
  <c r="Z46" i="1"/>
  <c r="AJ38" i="1"/>
  <c r="T13" i="1"/>
  <c r="Q21" i="1"/>
  <c r="AE33" i="1"/>
  <c r="AS43" i="1"/>
  <c r="AP49" i="1"/>
  <c r="AP39" i="1"/>
  <c r="AF36" i="1"/>
  <c r="AO39" i="1"/>
  <c r="AV47" i="1"/>
  <c r="O11" i="1"/>
  <c r="AE29" i="1"/>
  <c r="AS44" i="1"/>
  <c r="AN44" i="1"/>
  <c r="Q13" i="1"/>
  <c r="U49" i="1"/>
  <c r="Q29" i="1"/>
  <c r="P15" i="1"/>
  <c r="O15" i="1"/>
  <c r="P18" i="1"/>
  <c r="BC48" i="1"/>
  <c r="Z26" i="1"/>
  <c r="O50" i="1"/>
  <c r="T33" i="1"/>
  <c r="W43" i="1"/>
  <c r="X48" i="1"/>
  <c r="AS50" i="1"/>
  <c r="AG50" i="1"/>
  <c r="W35" i="1"/>
  <c r="P41" i="1"/>
  <c r="AR41" i="1"/>
  <c r="AI45" i="1"/>
  <c r="AI49" i="1"/>
  <c r="X18" i="1"/>
  <c r="Q27" i="1"/>
  <c r="T34" i="1"/>
  <c r="R36" i="1"/>
  <c r="Q28" i="1"/>
  <c r="AP47" i="1"/>
  <c r="T22" i="1"/>
  <c r="R26" i="1"/>
  <c r="V49" i="1"/>
  <c r="Q18" i="1"/>
  <c r="V41" i="1"/>
  <c r="AI43" i="1"/>
  <c r="P28" i="1"/>
  <c r="AW46" i="1"/>
  <c r="T26" i="1"/>
  <c r="AJ50" i="1"/>
  <c r="AE27" i="1"/>
  <c r="Y30" i="1"/>
  <c r="AG48" i="1"/>
  <c r="AB47" i="1"/>
  <c r="AN50" i="1"/>
  <c r="AC30" i="1"/>
  <c r="U36" i="1"/>
  <c r="AK48" i="1"/>
  <c r="AM43" i="1"/>
  <c r="AM42" i="1"/>
  <c r="Q38" i="1"/>
  <c r="P42" i="1"/>
  <c r="V33" i="1"/>
  <c r="AV48" i="1"/>
  <c r="AU43" i="1"/>
  <c r="AH36" i="1"/>
  <c r="T27" i="1"/>
  <c r="AR40" i="1"/>
  <c r="AE31" i="1"/>
  <c r="R32" i="1"/>
  <c r="Z20" i="1"/>
  <c r="AE32" i="1"/>
  <c r="AB29" i="1"/>
  <c r="AU47" i="1"/>
  <c r="AP40" i="1"/>
  <c r="AB48" i="1"/>
  <c r="U16" i="1"/>
  <c r="V36" i="1"/>
  <c r="P24" i="1"/>
  <c r="R18" i="1"/>
  <c r="AD28" i="1"/>
  <c r="AO42" i="1"/>
  <c r="AA39" i="1"/>
  <c r="AZ48" i="1"/>
  <c r="R12" i="1"/>
  <c r="R39" i="1"/>
  <c r="AJ29" i="1"/>
  <c r="AA34" i="1"/>
  <c r="AL38" i="1"/>
  <c r="R34" i="1"/>
  <c r="AD38" i="1"/>
  <c r="AU50" i="1"/>
  <c r="R37" i="1"/>
  <c r="AN49" i="1"/>
  <c r="AE36" i="1"/>
  <c r="AB38" i="1"/>
  <c r="AE48" i="1"/>
  <c r="AH32" i="1"/>
  <c r="W28" i="1"/>
  <c r="AG47" i="1"/>
  <c r="T50" i="1"/>
  <c r="AD34" i="1"/>
  <c r="AL35" i="1"/>
  <c r="AQ36" i="1"/>
  <c r="AD26" i="1"/>
  <c r="AJ36" i="1"/>
  <c r="AT40" i="1"/>
  <c r="AN45" i="1"/>
  <c r="S27" i="1"/>
  <c r="Q20" i="1"/>
  <c r="AA47" i="1"/>
  <c r="W37" i="1"/>
  <c r="Z24" i="1"/>
  <c r="AG39" i="1"/>
  <c r="S39" i="1"/>
  <c r="T28" i="1"/>
  <c r="AP38" i="1"/>
  <c r="AR46" i="1"/>
  <c r="AQ50" i="1"/>
  <c r="AE43" i="1"/>
  <c r="W36" i="1"/>
  <c r="AO48" i="1"/>
  <c r="BB48" i="1"/>
  <c r="O30" i="1"/>
  <c r="AB30" i="1"/>
  <c r="O18" i="1"/>
  <c r="Z38" i="1"/>
  <c r="AG40" i="1"/>
  <c r="AA30" i="1"/>
  <c r="X22" i="1"/>
  <c r="Q16" i="1"/>
  <c r="O31" i="1"/>
  <c r="AC28" i="1"/>
  <c r="W31" i="1"/>
  <c r="R28" i="1"/>
  <c r="AI31" i="1"/>
  <c r="AF38" i="1"/>
  <c r="AT44" i="1"/>
  <c r="Q10" i="1"/>
  <c r="O8" i="1"/>
  <c r="AH45" i="1"/>
  <c r="AJ49" i="1"/>
  <c r="AJ37" i="1"/>
  <c r="AG41" i="1"/>
  <c r="AD36" i="1"/>
  <c r="AM40" i="1"/>
  <c r="S28" i="1"/>
  <c r="AB32" i="1"/>
  <c r="R47" i="1"/>
  <c r="BD50" i="1"/>
  <c r="AB22" i="1"/>
  <c r="AL50" i="1"/>
  <c r="AQ47" i="1"/>
  <c r="AA29" i="1"/>
  <c r="X33" i="1"/>
  <c r="V35" i="1"/>
  <c r="P47" i="1"/>
  <c r="AP44" i="1"/>
  <c r="AQ38" i="1"/>
  <c r="Y34" i="1"/>
  <c r="AH43" i="1"/>
  <c r="AG27" i="1"/>
  <c r="Q15" i="1"/>
  <c r="AO41" i="1"/>
  <c r="X23" i="1"/>
  <c r="W29" i="1"/>
  <c r="AI37" i="1"/>
  <c r="V22" i="1"/>
  <c r="X50" i="1"/>
  <c r="AC38" i="1"/>
  <c r="O34" i="1"/>
  <c r="V37" i="1"/>
  <c r="AC44" i="1"/>
  <c r="O23" i="1"/>
  <c r="X43" i="1"/>
  <c r="Q11" i="1"/>
  <c r="Y35" i="1"/>
  <c r="AA26" i="1"/>
  <c r="W49" i="1"/>
  <c r="AF37" i="1"/>
  <c r="AR37" i="1"/>
  <c r="P37" i="1"/>
  <c r="Z48" i="1"/>
  <c r="AB43" i="1"/>
  <c r="Y39" i="1"/>
  <c r="S47" i="1"/>
  <c r="AG46" i="1"/>
  <c r="O44" i="1"/>
  <c r="V19" i="1"/>
  <c r="S42" i="1"/>
  <c r="AI36" i="1"/>
  <c r="P50" i="1"/>
  <c r="U48" i="1"/>
  <c r="AR49" i="1"/>
  <c r="AK50" i="1"/>
  <c r="AI42" i="1"/>
  <c r="S24" i="1"/>
  <c r="AA20" i="1"/>
  <c r="T47" i="1"/>
  <c r="P36" i="1"/>
  <c r="AE45" i="1"/>
  <c r="AJ32" i="1"/>
  <c r="AV43" i="1"/>
  <c r="AA37" i="1"/>
  <c r="Z23" i="1"/>
  <c r="V16" i="1"/>
  <c r="Z50" i="1"/>
  <c r="N8" i="1"/>
  <c r="AE44" i="1"/>
  <c r="AO47" i="1"/>
  <c r="X31" i="1"/>
  <c r="S12" i="1"/>
  <c r="U33" i="1"/>
  <c r="R40" i="1"/>
  <c r="S23" i="1"/>
  <c r="S37" i="1"/>
  <c r="Z43" i="1"/>
  <c r="AM32" i="1"/>
  <c r="AG37" i="1"/>
  <c r="BB49" i="1"/>
  <c r="T38" i="1"/>
  <c r="V40" i="1"/>
  <c r="AP46" i="1"/>
  <c r="T16" i="1"/>
  <c r="AY47" i="1"/>
  <c r="AF49" i="1"/>
  <c r="V47" i="1"/>
  <c r="P11" i="1"/>
  <c r="AD39" i="1"/>
  <c r="U22" i="1"/>
  <c r="Y29" i="1"/>
  <c r="O12" i="1"/>
  <c r="AF28" i="1"/>
  <c r="AQ39" i="1"/>
  <c r="AL36" i="1"/>
  <c r="P38" i="1"/>
  <c r="AC42" i="1"/>
  <c r="AS47" i="1"/>
  <c r="O25" i="1"/>
  <c r="Q35" i="1"/>
  <c r="AD49" i="1"/>
  <c r="R22" i="1"/>
  <c r="W19" i="1"/>
  <c r="R41" i="1"/>
  <c r="Z32" i="1"/>
  <c r="Z27" i="1"/>
  <c r="Q33" i="1"/>
  <c r="AC47" i="1"/>
  <c r="AK46" i="1"/>
  <c r="Z33" i="1"/>
  <c r="O48" i="1"/>
  <c r="AN33" i="1"/>
  <c r="P12" i="1"/>
  <c r="V42" i="1"/>
  <c r="Q47" i="1"/>
  <c r="AV49" i="1"/>
  <c r="AE37" i="1"/>
  <c r="Q43" i="1"/>
  <c r="Y28" i="1"/>
  <c r="T31" i="1"/>
  <c r="AC41" i="1"/>
  <c r="AI40" i="1"/>
  <c r="U29" i="1"/>
  <c r="R46" i="1"/>
  <c r="BE50" i="1"/>
  <c r="AC33" i="1"/>
  <c r="AF30" i="1"/>
  <c r="AJ48" i="1"/>
  <c r="Q39" i="1"/>
  <c r="U15" i="1"/>
  <c r="AG44" i="1"/>
  <c r="BB50" i="1"/>
  <c r="AZ49" i="1"/>
  <c r="AQ43" i="1"/>
  <c r="O43" i="1"/>
  <c r="R42" i="1"/>
  <c r="Q22" i="1"/>
  <c r="Y26" i="1"/>
  <c r="Y19" i="1"/>
  <c r="AE24" i="1"/>
  <c r="AO49" i="1"/>
  <c r="AC50" i="1"/>
  <c r="AF42" i="1"/>
  <c r="AJ34" i="1"/>
  <c r="O39" i="1"/>
  <c r="AI33" i="1"/>
  <c r="AO50" i="1"/>
  <c r="AG42" i="1"/>
  <c r="AP41" i="1"/>
  <c r="Z31" i="1"/>
  <c r="AM47" i="1"/>
  <c r="AL43" i="1"/>
  <c r="S35" i="1"/>
  <c r="Z47" i="1"/>
  <c r="S41" i="1"/>
  <c r="Q42" i="1"/>
  <c r="AF47" i="1"/>
  <c r="U42" i="1"/>
  <c r="Y32" i="1"/>
  <c r="AL31" i="1"/>
  <c r="O22" i="1"/>
  <c r="V21" i="1"/>
  <c r="U14" i="1"/>
  <c r="Q49" i="1"/>
  <c r="AB50" i="1"/>
  <c r="V48" i="1"/>
  <c r="R44" i="1"/>
  <c r="Y37" i="1"/>
  <c r="X49" i="1"/>
  <c r="AE41" i="1"/>
  <c r="AI47" i="1"/>
  <c r="T42" i="1"/>
  <c r="T21" i="1"/>
  <c r="S38" i="1"/>
  <c r="R11" i="1"/>
  <c r="S40" i="1"/>
  <c r="Q12" i="1"/>
  <c r="U28" i="1"/>
  <c r="AB41" i="1"/>
  <c r="P48" i="1"/>
  <c r="AA49" i="1"/>
  <c r="W39" i="1"/>
  <c r="AT46" i="1"/>
  <c r="AJ41" i="1"/>
  <c r="P39" i="1"/>
  <c r="AY46" i="1"/>
  <c r="AA44" i="1"/>
  <c r="P34" i="1"/>
  <c r="Y49" i="1"/>
  <c r="P21" i="1"/>
  <c r="U38" i="1"/>
  <c r="AF25" i="1"/>
  <c r="Q37" i="1"/>
  <c r="W33" i="1"/>
  <c r="T40" i="1"/>
  <c r="AG45" i="1"/>
  <c r="AS45" i="1"/>
  <c r="AL32" i="1"/>
  <c r="X34" i="1"/>
  <c r="AG31" i="1"/>
  <c r="X24" i="1"/>
  <c r="R35" i="1"/>
  <c r="AO46" i="1"/>
  <c r="Q23" i="1"/>
  <c r="N23" i="1" s="1"/>
  <c r="AD27" i="1"/>
  <c r="AC24" i="1"/>
  <c r="AH42" i="1"/>
  <c r="U43" i="1"/>
  <c r="X46" i="1"/>
  <c r="AK42" i="1"/>
  <c r="R16" i="1"/>
  <c r="N16" i="1" s="1"/>
  <c r="AQ40" i="1"/>
  <c r="W45" i="1"/>
  <c r="AP45" i="1"/>
  <c r="AN39" i="1"/>
  <c r="AM35" i="1"/>
  <c r="O28" i="1"/>
  <c r="AA33" i="1"/>
  <c r="AF50" i="1"/>
  <c r="P30" i="1"/>
  <c r="S17" i="1"/>
  <c r="O14" i="1"/>
  <c r="X37" i="1"/>
  <c r="U37" i="1"/>
  <c r="S29" i="1"/>
  <c r="AC49" i="1"/>
  <c r="AK33" i="1"/>
  <c r="AX48" i="1"/>
  <c r="R19" i="1"/>
  <c r="Y45" i="1"/>
  <c r="U18" i="1"/>
  <c r="AL44" i="1"/>
  <c r="Q31" i="1"/>
  <c r="T37" i="1"/>
  <c r="Z19" i="1"/>
  <c r="R33" i="1"/>
  <c r="AK43" i="1"/>
  <c r="AK30" i="1"/>
  <c r="Y22" i="1"/>
  <c r="S32" i="1"/>
  <c r="X25" i="1"/>
  <c r="T24" i="1"/>
  <c r="AM37" i="1"/>
  <c r="S21" i="1"/>
  <c r="AG29" i="1"/>
  <c r="V31" i="1"/>
  <c r="V27" i="1"/>
  <c r="R31" i="1"/>
  <c r="AL37" i="1"/>
  <c r="AR45" i="1"/>
  <c r="AM36" i="1"/>
  <c r="AE49" i="1"/>
  <c r="P32" i="1"/>
  <c r="AH50" i="1"/>
  <c r="AK34" i="1"/>
  <c r="AN41" i="1"/>
  <c r="X36" i="1"/>
  <c r="T15" i="1"/>
  <c r="AQ42" i="1"/>
  <c r="V39" i="1"/>
  <c r="Y36" i="1"/>
  <c r="AQ45" i="1"/>
  <c r="AD31" i="1"/>
  <c r="T46" i="1"/>
  <c r="P20" i="1"/>
  <c r="AB44" i="1"/>
  <c r="V45" i="1"/>
  <c r="W27" i="1"/>
  <c r="T29" i="1"/>
  <c r="V26" i="1"/>
  <c r="W44" i="1"/>
  <c r="P49" i="1"/>
  <c r="R24" i="1"/>
  <c r="AF31" i="1"/>
  <c r="Y31" i="1"/>
  <c r="P45" i="1"/>
  <c r="AC32" i="1"/>
  <c r="R13" i="1"/>
  <c r="AY45" i="1"/>
  <c r="O19" i="1"/>
  <c r="AQ48" i="1"/>
  <c r="N21" i="1"/>
  <c r="AR42" i="1"/>
  <c r="AF26" i="1"/>
  <c r="X45" i="1"/>
  <c r="U45" i="1"/>
  <c r="AX49" i="1"/>
  <c r="AH37" i="1"/>
  <c r="AA24" i="1"/>
  <c r="AQ49" i="1"/>
  <c r="AS42" i="1"/>
  <c r="S15" i="1"/>
  <c r="P19" i="1"/>
  <c r="O45" i="1"/>
  <c r="AH35" i="1"/>
  <c r="AD50" i="1"/>
  <c r="AE35" i="1"/>
  <c r="O41" i="1"/>
  <c r="P46" i="1"/>
  <c r="Y38" i="1"/>
  <c r="S22" i="1"/>
  <c r="Z30" i="1"/>
  <c r="Q24" i="1"/>
  <c r="AJ47" i="1"/>
  <c r="AL33" i="1"/>
  <c r="Z29" i="1"/>
  <c r="AH28" i="1"/>
  <c r="U26" i="1"/>
  <c r="P31" i="1"/>
  <c r="X40" i="1"/>
  <c r="O38" i="1"/>
  <c r="P44" i="1"/>
  <c r="AO40" i="1"/>
  <c r="AJ46" i="1"/>
  <c r="Y42" i="1"/>
  <c r="AR43" i="1"/>
  <c r="X47" i="1"/>
  <c r="N47" i="1" s="1"/>
  <c r="P9" i="1"/>
  <c r="AU48" i="1"/>
  <c r="AS49" i="1"/>
  <c r="X41" i="1"/>
  <c r="AD33" i="1"/>
  <c r="S48" i="1"/>
  <c r="U34" i="1"/>
  <c r="AB46" i="1"/>
  <c r="U32" i="1"/>
  <c r="AB27" i="1"/>
  <c r="O40" i="1"/>
  <c r="AM46" i="1"/>
  <c r="AC36" i="1"/>
  <c r="AP43" i="1"/>
  <c r="R27" i="1"/>
  <c r="AS48" i="1"/>
  <c r="N48" i="1" s="1"/>
  <c r="AE50" i="1"/>
  <c r="N27" i="1"/>
  <c r="N11" i="1"/>
  <c r="N10" i="1"/>
  <c r="AC26" i="1"/>
  <c r="W50" i="1"/>
  <c r="AS39" i="1"/>
  <c r="AT50" i="1"/>
  <c r="O17" i="1"/>
  <c r="AP36" i="1"/>
  <c r="V17" i="1"/>
  <c r="AB31" i="1"/>
  <c r="Y41" i="1"/>
  <c r="AG28" i="1"/>
  <c r="AV45" i="1"/>
  <c r="AT42" i="1"/>
  <c r="N22" i="1"/>
  <c r="U25" i="1"/>
  <c r="AD46" i="1"/>
  <c r="AB45" i="1"/>
  <c r="AU42" i="1"/>
  <c r="AE25" i="1"/>
  <c r="S43" i="1"/>
  <c r="AB35" i="1"/>
  <c r="AS40" i="1"/>
  <c r="AD43" i="1"/>
  <c r="U41" i="1"/>
  <c r="S18" i="1"/>
  <c r="Y18" i="1"/>
  <c r="N18" i="1" s="1"/>
  <c r="AK32" i="1"/>
  <c r="AI38" i="1"/>
  <c r="AE40" i="1"/>
  <c r="AN35" i="1"/>
  <c r="AG33" i="1"/>
  <c r="AT49" i="1"/>
  <c r="AQ37" i="1"/>
  <c r="AK31" i="1"/>
  <c r="AK45" i="1"/>
  <c r="T49" i="1"/>
  <c r="AV41" i="1"/>
  <c r="N41" i="1" s="1"/>
  <c r="V32" i="1"/>
  <c r="U35" i="1"/>
  <c r="Z34" i="1"/>
  <c r="AM34" i="1"/>
  <c r="AI29" i="1"/>
  <c r="AE26" i="1"/>
  <c r="N26" i="1" s="1"/>
  <c r="Z35" i="1"/>
  <c r="AG30" i="1"/>
  <c r="N30" i="1" s="1"/>
  <c r="AL39" i="1"/>
  <c r="Q45" i="1"/>
  <c r="O24" i="1"/>
  <c r="AA28" i="1"/>
  <c r="AI32" i="1"/>
  <c r="N32" i="1" s="1"/>
  <c r="AD40" i="1"/>
  <c r="AU49" i="1"/>
  <c r="N49" i="1" s="1"/>
  <c r="X42" i="1"/>
  <c r="AQ46" i="1"/>
  <c r="N46" i="1" s="1"/>
  <c r="T17" i="1"/>
  <c r="N17" i="1"/>
  <c r="N37" i="1"/>
  <c r="N44" i="1"/>
  <c r="AA31" i="1"/>
  <c r="N31" i="1" s="1"/>
  <c r="Y33" i="1"/>
  <c r="N33" i="1" s="1"/>
  <c r="AA50" i="1"/>
  <c r="AW43" i="1"/>
  <c r="N43" i="1" s="1"/>
  <c r="AN40" i="1"/>
  <c r="AK38" i="1"/>
  <c r="N38" i="1" s="1"/>
  <c r="AX50" i="1"/>
  <c r="W34" i="1"/>
  <c r="Z28" i="1"/>
  <c r="N28" i="1" s="1"/>
  <c r="AA25" i="1"/>
  <c r="N25" i="1" s="1"/>
  <c r="AC29" i="1"/>
  <c r="N29" i="1" s="1"/>
  <c r="AK36" i="1"/>
  <c r="N36" i="1" s="1"/>
  <c r="AU40" i="1"/>
  <c r="N40" i="1" s="1"/>
  <c r="AI35" i="1"/>
  <c r="N35" i="1" s="1"/>
  <c r="Z39" i="1"/>
  <c r="O9" i="1"/>
  <c r="N9" i="1" s="1"/>
  <c r="S50" i="1"/>
  <c r="N50" i="1" s="1"/>
  <c r="N45" i="1"/>
  <c r="N19" i="1"/>
  <c r="N24" i="1"/>
  <c r="N14" i="1"/>
  <c r="N20" i="1"/>
  <c r="N42" i="1"/>
  <c r="N15" i="1"/>
  <c r="N13" i="1"/>
  <c r="N39" i="1"/>
  <c r="M19" i="1" l="1"/>
  <c r="M45" i="1"/>
  <c r="M50" i="1"/>
  <c r="M9" i="1"/>
  <c r="M35" i="1"/>
  <c r="M40" i="1"/>
  <c r="M36" i="1"/>
  <c r="M29" i="1"/>
  <c r="M25" i="1"/>
  <c r="M28" i="1"/>
  <c r="M38" i="1"/>
  <c r="M43" i="1"/>
  <c r="M33" i="1"/>
  <c r="M31" i="1"/>
  <c r="M44" i="1"/>
  <c r="M37" i="1"/>
  <c r="M17" i="1"/>
  <c r="M46" i="1"/>
  <c r="M49" i="1"/>
  <c r="M32" i="1"/>
  <c r="M30" i="1"/>
  <c r="M26" i="1"/>
  <c r="M41" i="1"/>
  <c r="M18" i="1"/>
  <c r="M22" i="1"/>
  <c r="M10" i="1"/>
  <c r="M11" i="1"/>
  <c r="M27" i="1"/>
  <c r="M48" i="1"/>
  <c r="M47" i="1"/>
  <c r="M21" i="1"/>
  <c r="M16" i="1"/>
  <c r="M23" i="1"/>
  <c r="M8" i="1"/>
  <c r="M14" i="1"/>
  <c r="M39" i="1"/>
  <c r="M42" i="1"/>
  <c r="M24" i="1"/>
  <c r="M15" i="1"/>
  <c r="M13" i="1"/>
  <c r="M20" i="1"/>
  <c r="I9" i="1"/>
  <c r="J9" i="1" s="1"/>
  <c r="C14" i="1"/>
  <c r="C13" i="1"/>
  <c r="G10" i="1"/>
  <c r="I10" i="1" s="1"/>
  <c r="B11" i="1"/>
  <c r="D11" i="1" s="1"/>
  <c r="E10" i="1"/>
  <c r="C12" i="1"/>
  <c r="N34" i="1"/>
  <c r="L9" i="1"/>
  <c r="L13" i="1"/>
  <c r="L10" i="1"/>
  <c r="L11" i="1"/>
  <c r="N12" i="1"/>
  <c r="L14" i="1"/>
  <c r="L8" i="1"/>
  <c r="M12" i="1" l="1"/>
  <c r="M34" i="1"/>
  <c r="E11" i="1"/>
  <c r="H10" i="1"/>
  <c r="J10" i="1" s="1"/>
  <c r="K10" i="1" s="1"/>
  <c r="G11" i="1"/>
  <c r="I11" i="1" s="1"/>
  <c r="B12" i="1"/>
  <c r="D12" i="1" s="1"/>
  <c r="B13" i="1" s="1"/>
  <c r="D13" i="1" s="1"/>
  <c r="K9" i="1"/>
  <c r="L12" i="1"/>
  <c r="L17" i="1"/>
  <c r="L18" i="1"/>
  <c r="L16" i="1"/>
  <c r="L15" i="1"/>
  <c r="H11" i="1" l="1"/>
  <c r="J11" i="1" s="1"/>
  <c r="G12" i="1"/>
  <c r="I12" i="1" s="1"/>
  <c r="E12" i="1"/>
  <c r="C18" i="1"/>
  <c r="C17" i="1"/>
  <c r="C16" i="1"/>
  <c r="C15" i="1"/>
  <c r="E13" i="1"/>
  <c r="B14" i="1"/>
  <c r="D14" i="1" s="1"/>
  <c r="G13" i="1"/>
  <c r="H12" i="1" l="1"/>
  <c r="J12" i="1" s="1"/>
  <c r="K12" i="1" s="1"/>
  <c r="E14" i="1"/>
  <c r="G14" i="1"/>
  <c r="B15" i="1"/>
  <c r="D15" i="1" s="1"/>
  <c r="I13" i="1"/>
  <c r="H13" i="1"/>
  <c r="K11" i="1"/>
  <c r="E15" i="1" l="1"/>
  <c r="B16" i="1"/>
  <c r="D16" i="1" s="1"/>
  <c r="G15" i="1"/>
  <c r="I14" i="1"/>
  <c r="H14" i="1"/>
  <c r="J13" i="1"/>
  <c r="K13" i="1" s="1"/>
  <c r="E16" i="1" l="1"/>
  <c r="G16" i="1"/>
  <c r="B17" i="1"/>
  <c r="D17" i="1" s="1"/>
  <c r="I15" i="1"/>
  <c r="H15" i="1"/>
  <c r="J14" i="1"/>
  <c r="L21" i="1"/>
  <c r="L19" i="1"/>
  <c r="L20" i="1"/>
  <c r="L22" i="1"/>
  <c r="C22" i="1" l="1"/>
  <c r="C21" i="1"/>
  <c r="C20" i="1"/>
  <c r="C19" i="1"/>
  <c r="E17" i="1"/>
  <c r="B18" i="1"/>
  <c r="D18" i="1" s="1"/>
  <c r="G17" i="1"/>
  <c r="I16" i="1"/>
  <c r="H16" i="1"/>
  <c r="J15" i="1"/>
  <c r="K15" i="1" s="1"/>
  <c r="K14" i="1"/>
  <c r="E18" i="1" l="1"/>
  <c r="B19" i="1"/>
  <c r="D19" i="1" s="1"/>
  <c r="G18" i="1"/>
  <c r="I17" i="1"/>
  <c r="H17" i="1"/>
  <c r="J16" i="1"/>
  <c r="K16" i="1" s="1"/>
  <c r="E19" i="1" l="1"/>
  <c r="B20" i="1"/>
  <c r="D20" i="1" s="1"/>
  <c r="G19" i="1"/>
  <c r="I18" i="1"/>
  <c r="H18" i="1"/>
  <c r="J17" i="1"/>
  <c r="E20" i="1" l="1"/>
  <c r="G20" i="1"/>
  <c r="B21" i="1"/>
  <c r="D21" i="1" s="1"/>
  <c r="I19" i="1"/>
  <c r="H19" i="1"/>
  <c r="J18" i="1"/>
  <c r="K18" i="1" s="1"/>
  <c r="K17" i="1"/>
  <c r="L23" i="1"/>
  <c r="C23" i="1" l="1"/>
  <c r="E21" i="1"/>
  <c r="B22" i="1"/>
  <c r="D22" i="1" s="1"/>
  <c r="G21" i="1"/>
  <c r="I20" i="1"/>
  <c r="H20" i="1"/>
  <c r="J19" i="1"/>
  <c r="L24" i="1"/>
  <c r="L25" i="1"/>
  <c r="C25" i="1" l="1"/>
  <c r="C24" i="1"/>
  <c r="E22" i="1"/>
  <c r="G22" i="1"/>
  <c r="B23" i="1"/>
  <c r="D23" i="1" s="1"/>
  <c r="I21" i="1"/>
  <c r="H21" i="1"/>
  <c r="J20" i="1"/>
  <c r="K20" i="1" s="1"/>
  <c r="K19" i="1"/>
  <c r="E23" i="1" l="1"/>
  <c r="B24" i="1"/>
  <c r="D24" i="1" s="1"/>
  <c r="G23" i="1"/>
  <c r="I22" i="1"/>
  <c r="H22" i="1"/>
  <c r="J21" i="1"/>
  <c r="L26" i="1"/>
  <c r="L27" i="1"/>
  <c r="C27" i="1" l="1"/>
  <c r="C26" i="1"/>
  <c r="E24" i="1"/>
  <c r="G24" i="1"/>
  <c r="B25" i="1"/>
  <c r="D25" i="1" s="1"/>
  <c r="I23" i="1"/>
  <c r="H23" i="1"/>
  <c r="J22" i="1"/>
  <c r="K22" i="1" s="1"/>
  <c r="K21" i="1"/>
  <c r="E25" i="1" l="1"/>
  <c r="B26" i="1"/>
  <c r="D26" i="1" s="1"/>
  <c r="G25" i="1"/>
  <c r="H24" i="1"/>
  <c r="I24" i="1"/>
  <c r="J23" i="1"/>
  <c r="L28" i="1"/>
  <c r="C28" i="1" l="1"/>
  <c r="E26" i="1"/>
  <c r="B27" i="1"/>
  <c r="D27" i="1" s="1"/>
  <c r="G26" i="1"/>
  <c r="I25" i="1"/>
  <c r="H25" i="1"/>
  <c r="J24" i="1"/>
  <c r="K24" i="1" s="1"/>
  <c r="K23" i="1"/>
  <c r="L30" i="1"/>
  <c r="L29" i="1"/>
  <c r="C30" i="1" l="1"/>
  <c r="C29" i="1"/>
  <c r="E27" i="1"/>
  <c r="B28" i="1"/>
  <c r="D28" i="1" s="1"/>
  <c r="G27" i="1"/>
  <c r="I26" i="1"/>
  <c r="H26" i="1"/>
  <c r="J25" i="1"/>
  <c r="E28" i="1" l="1"/>
  <c r="B29" i="1"/>
  <c r="D29" i="1" s="1"/>
  <c r="G28" i="1"/>
  <c r="I27" i="1"/>
  <c r="H27" i="1"/>
  <c r="J26" i="1"/>
  <c r="K26" i="1" s="1"/>
  <c r="K25" i="1"/>
  <c r="L31" i="1"/>
  <c r="C31" i="1" l="1"/>
  <c r="E29" i="1"/>
  <c r="B30" i="1"/>
  <c r="D30" i="1" s="1"/>
  <c r="G29" i="1"/>
  <c r="I28" i="1"/>
  <c r="H28" i="1"/>
  <c r="J27" i="1"/>
  <c r="K27" i="1" s="1"/>
  <c r="L32" i="1"/>
  <c r="C32" i="1" l="1"/>
  <c r="E30" i="1"/>
  <c r="G30" i="1"/>
  <c r="B31" i="1"/>
  <c r="D31" i="1" s="1"/>
  <c r="I29" i="1"/>
  <c r="H29" i="1"/>
  <c r="J28" i="1"/>
  <c r="L33" i="1"/>
  <c r="C22" i="3" l="1"/>
  <c r="C23" i="3"/>
  <c r="C33" i="1"/>
  <c r="E31" i="1"/>
  <c r="B32" i="1"/>
  <c r="D32" i="1" s="1"/>
  <c r="G31" i="1"/>
  <c r="I30" i="1"/>
  <c r="H30" i="1"/>
  <c r="J29" i="1"/>
  <c r="K29" i="1" s="1"/>
  <c r="K28" i="1"/>
  <c r="L34" i="1"/>
  <c r="L35" i="1"/>
  <c r="C26" i="3" l="1"/>
  <c r="C27" i="3"/>
  <c r="C35" i="1"/>
  <c r="C34" i="1"/>
  <c r="E32" i="1"/>
  <c r="G32" i="1"/>
  <c r="B33" i="1"/>
  <c r="D33" i="1" s="1"/>
  <c r="I31" i="1"/>
  <c r="H31" i="1"/>
  <c r="J30" i="1"/>
  <c r="E33" i="1" l="1"/>
  <c r="B34" i="1"/>
  <c r="D34" i="1" s="1"/>
  <c r="G33" i="1"/>
  <c r="I32" i="1"/>
  <c r="H32" i="1"/>
  <c r="K30" i="1"/>
  <c r="J31" i="1"/>
  <c r="K31" i="1" s="1"/>
  <c r="L39" i="1"/>
  <c r="L45" i="1"/>
  <c r="L36" i="1"/>
  <c r="L40" i="1"/>
  <c r="L42" i="1"/>
  <c r="L46" i="1"/>
  <c r="L44" i="1"/>
  <c r="L41" i="1"/>
  <c r="L50" i="1"/>
  <c r="L38" i="1"/>
  <c r="L48" i="1"/>
  <c r="L47" i="1"/>
  <c r="L49" i="1"/>
  <c r="L37" i="1"/>
  <c r="L43" i="1"/>
  <c r="C37" i="1" l="1"/>
  <c r="C36" i="1"/>
  <c r="E34" i="1"/>
  <c r="G34" i="1"/>
  <c r="B35" i="1"/>
  <c r="D35" i="1" s="1"/>
  <c r="I33" i="1"/>
  <c r="H33" i="1"/>
  <c r="J32" i="1"/>
  <c r="E35" i="1" l="1"/>
  <c r="B36" i="1"/>
  <c r="D36" i="1" s="1"/>
  <c r="G35" i="1"/>
  <c r="I34" i="1"/>
  <c r="H34" i="1"/>
  <c r="J33" i="1"/>
  <c r="K33" i="1" s="1"/>
  <c r="K32" i="1"/>
  <c r="E36" i="1" l="1"/>
  <c r="G36" i="1"/>
  <c r="B37" i="1"/>
  <c r="D37" i="1" s="1"/>
  <c r="E37" i="1" s="1"/>
  <c r="I35" i="1"/>
  <c r="H35" i="1"/>
  <c r="J34" i="1"/>
  <c r="K34" i="1" s="1"/>
  <c r="H36" i="1" l="1"/>
  <c r="J36" i="1" s="1"/>
  <c r="K36" i="1" s="1"/>
  <c r="I36" i="1"/>
  <c r="J35" i="1"/>
  <c r="K35" i="1" l="1"/>
  <c r="E2" i="1" s="1"/>
  <c r="D2" i="1"/>
  <c r="F2" i="1" l="1"/>
</calcChain>
</file>

<file path=xl/sharedStrings.xml><?xml version="1.0" encoding="utf-8"?>
<sst xmlns="http://schemas.openxmlformats.org/spreadsheetml/2006/main" count="51" uniqueCount="49">
  <si>
    <t>Mean</t>
  </si>
  <si>
    <t>Sigma</t>
  </si>
  <si>
    <t>Sum gh</t>
  </si>
  <si>
    <t>Sum tgh</t>
  </si>
  <si>
    <t>Sum sq</t>
  </si>
  <si>
    <t>Lowest</t>
  </si>
  <si>
    <t>Highest</t>
  </si>
  <si>
    <t>Trial</t>
  </si>
  <si>
    <t>Prev.</t>
  </si>
  <si>
    <t>Avg.</t>
  </si>
  <si>
    <t>s</t>
  </si>
  <si>
    <t>Xfm</t>
  </si>
  <si>
    <t>u</t>
  </si>
  <si>
    <t>t</t>
  </si>
  <si>
    <t>g</t>
  </si>
  <si>
    <t>h</t>
  </si>
  <si>
    <t>gh</t>
  </si>
  <si>
    <t>tgh</t>
  </si>
  <si>
    <t>estimated mean</t>
  </si>
  <si>
    <t>estimated standard deviation, biased</t>
  </si>
  <si>
    <t>N</t>
  </si>
  <si>
    <t>bias</t>
  </si>
  <si>
    <t>unbiased estimated standard deviation</t>
  </si>
  <si>
    <t>variance of estimated mean</t>
  </si>
  <si>
    <t>variance of unbiased estimated standard deviation</t>
  </si>
  <si>
    <t>all-fire confidence, percent</t>
  </si>
  <si>
    <t>all-fire confidence, fraction</t>
  </si>
  <si>
    <t>all-fire probability of firing, percent</t>
  </si>
  <si>
    <t>all-fire probability of firing, fraction</t>
  </si>
  <si>
    <t>all-fire k</t>
  </si>
  <si>
    <r>
      <t xml:space="preserve">all-fire </t>
    </r>
    <r>
      <rPr>
        <sz val="10"/>
        <rFont val="Symbol"/>
        <family val="1"/>
        <charset val="2"/>
      </rPr>
      <t>l</t>
    </r>
  </si>
  <si>
    <t>All Fire Level</t>
  </si>
  <si>
    <t>no-fire confidence, percent</t>
  </si>
  <si>
    <t>no-fire confidence, fraction</t>
  </si>
  <si>
    <t>no-fire probability of firing, percent</t>
  </si>
  <si>
    <t>no-fire probability of firing, fraction</t>
  </si>
  <si>
    <t>no-fire k</t>
  </si>
  <si>
    <r>
      <t xml:space="preserve">no-fire </t>
    </r>
    <r>
      <rPr>
        <sz val="10"/>
        <rFont val="Symbol"/>
        <family val="1"/>
        <charset val="2"/>
      </rPr>
      <t>l</t>
    </r>
  </si>
  <si>
    <t>No Fire Level</t>
  </si>
  <si>
    <t>1/ N</t>
  </si>
  <si>
    <t>b</t>
  </si>
  <si>
    <t>N=</t>
  </si>
  <si>
    <t>Beta=</t>
  </si>
  <si>
    <t>Values</t>
  </si>
  <si>
    <t>=</t>
  </si>
  <si>
    <t>Minimum Fire</t>
  </si>
  <si>
    <t>Maximum Misfire</t>
  </si>
  <si>
    <t>Initial Mean</t>
  </si>
  <si>
    <t>Initial Standard Deviation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</si>
</sst>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 x14ac:knownFonts="1">
    <font>
      <sz val="11"/>
      <color theme="1"/>
      <name val="Calibri"/>
      <family val="2"/>
      <scheme val="minor"/>
    </font>
    <font>
      <b/>
      <sz val="11"/>
      <color theme="1"/>
      <name val="Calibri"/>
      <family val="2"/>
      <scheme val="minor"/>
    </font>
    <font>
      <sz val="10"/>
      <name val="Arial"/>
      <family val="2"/>
    </font>
    <font>
      <sz val="10"/>
      <name val="Symbol"/>
      <family val="1"/>
      <charset val="2"/>
    </font>
  </fonts>
  <fills count="3">
    <fill>
      <patternFill patternType="none"/>
    </fill>
    <fill>
      <patternFill patternType="gray125"/>
    </fill>
    <fill>
      <patternFill patternType="solid">
        <fgColor rgb="FF00B050"/>
        <bgColor indexed="64"/>
      </patternFill>
    </fill>
  </fills>
  <borders count="10">
    <border>
      <left/>
      <right/>
      <top/>
      <bottom/>
      <diagonal/>
    </border>
    <border>
      <left/>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s>
  <cellStyleXfs count="1">
    <xf numFmtId="0" fontId="0" fillId="0" borderId="0"/>
  </cellStyleXfs>
  <cellXfs count="31">
    <xf numFmtId="0" fontId="0" fillId="0" borderId="0" xfId="0"/>
    <xf numFmtId="0" fontId="1" fillId="0" borderId="0" xfId="0" applyFont="1" applyAlignment="1">
      <alignment horizontal="center"/>
    </xf>
    <xf numFmtId="164" fontId="0" fillId="0" borderId="0" xfId="0" applyNumberFormat="1"/>
    <xf numFmtId="164" fontId="0" fillId="0" borderId="0" xfId="0" applyNumberFormat="1" applyAlignment="1">
      <alignment horizontal="center"/>
    </xf>
    <xf numFmtId="2" fontId="0" fillId="0" borderId="0" xfId="0" applyNumberFormat="1"/>
    <xf numFmtId="0" fontId="0" fillId="0" borderId="0" xfId="0" applyAlignment="1">
      <alignment horizontal="center"/>
    </xf>
    <xf numFmtId="0" fontId="0" fillId="0" borderId="0" xfId="0" applyAlignment="1">
      <alignment horizontal="right"/>
    </xf>
    <xf numFmtId="2" fontId="0" fillId="0" borderId="0" xfId="0" applyNumberFormat="1" applyAlignment="1">
      <alignment horizontal="right"/>
    </xf>
    <xf numFmtId="0" fontId="2" fillId="0" borderId="0" xfId="0" applyFont="1" applyAlignment="1">
      <alignment horizontal="right"/>
    </xf>
    <xf numFmtId="2" fontId="0" fillId="0" borderId="0" xfId="0" applyNumberFormat="1" applyAlignment="1">
      <alignment horizontal="center"/>
    </xf>
    <xf numFmtId="0" fontId="3" fillId="0" borderId="0" xfId="0" applyFont="1" applyAlignment="1">
      <alignment horizontal="center"/>
    </xf>
    <xf numFmtId="0" fontId="0" fillId="0" borderId="1" xfId="0" applyBorder="1"/>
    <xf numFmtId="0" fontId="0" fillId="0" borderId="1" xfId="0" applyBorder="1" applyAlignment="1">
      <alignment horizontal="center"/>
    </xf>
    <xf numFmtId="0" fontId="1" fillId="0" borderId="2" xfId="0" applyFont="1" applyBorder="1" applyAlignment="1">
      <alignment horizontal="center"/>
    </xf>
    <xf numFmtId="0" fontId="0" fillId="0" borderId="4" xfId="0" applyBorder="1"/>
    <xf numFmtId="0" fontId="0" fillId="0" borderId="5" xfId="0" applyBorder="1"/>
    <xf numFmtId="164" fontId="0" fillId="0" borderId="0" xfId="0" quotePrefix="1" applyNumberFormat="1" applyAlignment="1">
      <alignment horizontal="center"/>
    </xf>
    <xf numFmtId="164" fontId="0" fillId="0" borderId="3" xfId="0" applyNumberFormat="1" applyBorder="1" applyAlignment="1">
      <alignment horizontal="center"/>
    </xf>
    <xf numFmtId="2" fontId="0" fillId="0" borderId="1" xfId="0" applyNumberFormat="1" applyBorder="1"/>
    <xf numFmtId="164" fontId="0" fillId="0" borderId="1" xfId="0" applyNumberFormat="1" applyBorder="1"/>
    <xf numFmtId="164" fontId="0" fillId="0" borderId="1" xfId="0" applyNumberFormat="1" applyBorder="1" applyAlignment="1">
      <alignment horizontal="center"/>
    </xf>
    <xf numFmtId="0" fontId="0" fillId="2" borderId="0" xfId="0" applyFill="1" applyAlignment="1">
      <alignment horizontal="right"/>
    </xf>
    <xf numFmtId="164" fontId="0" fillId="2" borderId="6" xfId="0" applyNumberFormat="1" applyFill="1" applyBorder="1"/>
    <xf numFmtId="164" fontId="0" fillId="0" borderId="4" xfId="0" applyNumberFormat="1" applyBorder="1"/>
    <xf numFmtId="164" fontId="0" fillId="0" borderId="2" xfId="0" applyNumberFormat="1" applyBorder="1"/>
    <xf numFmtId="164" fontId="0" fillId="0" borderId="5" xfId="0" applyNumberFormat="1" applyBorder="1" applyAlignment="1">
      <alignment horizontal="center"/>
    </xf>
    <xf numFmtId="164" fontId="0" fillId="0" borderId="7" xfId="0" applyNumberFormat="1" applyBorder="1"/>
    <xf numFmtId="164" fontId="0" fillId="0" borderId="8" xfId="0" applyNumberFormat="1" applyBorder="1" applyAlignment="1">
      <alignment horizontal="center"/>
    </xf>
    <xf numFmtId="164" fontId="0" fillId="0" borderId="8" xfId="0" applyNumberFormat="1" applyBorder="1"/>
    <xf numFmtId="164" fontId="0" fillId="0" borderId="6" xfId="0" applyNumberFormat="1" applyBorder="1"/>
    <xf numFmtId="164" fontId="0" fillId="0" borderId="9"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v>b</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5.5691163604549435E-3"/>
                  <c:y val="0.1755092592592592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Lit>
              <c:formatCode>General</c:formatCode>
              <c:ptCount val="10"/>
              <c:pt idx="0">
                <c:v>100</c:v>
              </c:pt>
              <c:pt idx="1">
                <c:v>50</c:v>
              </c:pt>
              <c:pt idx="2">
                <c:v>33.333333333333336</c:v>
              </c:pt>
              <c:pt idx="3">
                <c:v>25</c:v>
              </c:pt>
              <c:pt idx="4">
                <c:v>20</c:v>
              </c:pt>
              <c:pt idx="5">
                <c:v>16.666666666666668</c:v>
              </c:pt>
              <c:pt idx="6">
                <c:v>14.285714285714285</c:v>
              </c:pt>
              <c:pt idx="7">
                <c:v>12.5</c:v>
              </c:pt>
              <c:pt idx="8">
                <c:v>11.111111111111111</c:v>
              </c:pt>
              <c:pt idx="9">
                <c:v>10</c:v>
              </c:pt>
            </c:numLit>
          </c:xVal>
          <c:yVal>
            <c:numLit>
              <c:formatCode>General</c:formatCode>
              <c:ptCount val="10"/>
              <c:pt idx="0">
                <c:v>0.93</c:v>
              </c:pt>
              <c:pt idx="1">
                <c:v>0.88</c:v>
              </c:pt>
              <c:pt idx="2">
                <c:v>0.83</c:v>
              </c:pt>
              <c:pt idx="3">
                <c:v>0.8</c:v>
              </c:pt>
              <c:pt idx="4">
                <c:v>0.79</c:v>
              </c:pt>
              <c:pt idx="5">
                <c:v>0.77</c:v>
              </c:pt>
              <c:pt idx="6">
                <c:v>0.76</c:v>
              </c:pt>
              <c:pt idx="7">
                <c:v>0.75</c:v>
              </c:pt>
              <c:pt idx="8">
                <c:v>0.74</c:v>
              </c:pt>
              <c:pt idx="9">
                <c:v>0.73</c:v>
              </c:pt>
            </c:numLit>
          </c:yVal>
          <c:smooth val="1"/>
          <c:extLst>
            <c:ext xmlns:c16="http://schemas.microsoft.com/office/drawing/2014/chart" uri="{C3380CC4-5D6E-409C-BE32-E72D297353CC}">
              <c16:uniqueId val="{00000001-FE4C-4E24-9B7D-FE14D17EA8D6}"/>
            </c:ext>
          </c:extLst>
        </c:ser>
        <c:dLbls>
          <c:showLegendKey val="0"/>
          <c:showVal val="0"/>
          <c:showCatName val="0"/>
          <c:showSerName val="0"/>
          <c:showPercent val="0"/>
          <c:showBubbleSize val="0"/>
        </c:dLbls>
        <c:axId val="346016944"/>
        <c:axId val="346014704"/>
      </c:scatterChart>
      <c:valAx>
        <c:axId val="346016944"/>
        <c:scaling>
          <c:orientation val="minMax"/>
          <c:max val="100"/>
          <c:min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6014704"/>
        <c:crosses val="autoZero"/>
        <c:crossBetween val="midCat"/>
        <c:majorUnit val="20"/>
        <c:minorUnit val="4"/>
      </c:valAx>
      <c:valAx>
        <c:axId val="346014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Beta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60169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Fires</a:t>
            </a:r>
            <a:r>
              <a:rPr lang="en-US" baseline="0"/>
              <a:t> and Misfires Overlap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14260717410324E-2"/>
          <c:y val="0.21800925925925929"/>
          <c:w val="0.89337751531058618"/>
          <c:h val="0.6396220539776819"/>
        </c:manualLayout>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strRef>
              <c:f>'Data and Analysis'!$D$6:$D$30</c:f>
              <c:strCache>
                <c:ptCount val="1"/>
                <c:pt idx="0">
                  <c:v>#NUM!</c:v>
                </c:pt>
              </c:strCache>
            </c:strRef>
          </c:xVal>
          <c:yVal>
            <c:numRef>
              <c:f>'Data and Analysis'!$F$6:$F$30</c:f>
              <c:numCache>
                <c:formatCode>General</c:formatCode>
                <c:ptCount val="25"/>
              </c:numCache>
            </c:numRef>
          </c:yVal>
          <c:smooth val="0"/>
          <c:extLst>
            <c:ext xmlns:c16="http://schemas.microsoft.com/office/drawing/2014/chart" uri="{C3380CC4-5D6E-409C-BE32-E72D297353CC}">
              <c16:uniqueId val="{00000000-90CC-46FD-A8E4-ED0E3797F4FF}"/>
            </c:ext>
          </c:extLst>
        </c:ser>
        <c:dLbls>
          <c:showLegendKey val="0"/>
          <c:showVal val="0"/>
          <c:showCatName val="0"/>
          <c:showSerName val="0"/>
          <c:showPercent val="0"/>
          <c:showBubbleSize val="0"/>
        </c:dLbls>
        <c:axId val="89987903"/>
        <c:axId val="89994975"/>
      </c:scatterChart>
      <c:valAx>
        <c:axId val="899879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t>
                </a:r>
              </a:p>
            </c:rich>
          </c:tx>
          <c:layout>
            <c:manualLayout>
              <c:xMode val="edge"/>
              <c:yMode val="edge"/>
              <c:x val="0.48737645649601913"/>
              <c:y val="0.917492120591631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994975"/>
        <c:crosses val="autoZero"/>
        <c:crossBetween val="midCat"/>
      </c:valAx>
      <c:valAx>
        <c:axId val="89994975"/>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0=Fire,</a:t>
                </a:r>
                <a:r>
                  <a:rPr lang="en-US" baseline="0"/>
                  <a:t> 1=Misfire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987903"/>
        <c:crosses val="autoZero"/>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17</xdr:col>
      <xdr:colOff>9525</xdr:colOff>
      <xdr:row>6</xdr:row>
      <xdr:rowOff>9525</xdr:rowOff>
    </xdr:to>
    <xdr:sp macro="" textlink="">
      <xdr:nvSpPr>
        <xdr:cNvPr id="2" name="TextBox 1">
          <a:extLst>
            <a:ext uri="{FF2B5EF4-FFF2-40B4-BE49-F238E27FC236}">
              <a16:creationId xmlns:a16="http://schemas.microsoft.com/office/drawing/2014/main" id="{473B3783-5EF8-E1E4-A95E-1F61D962F7E4}"/>
            </a:ext>
          </a:extLst>
        </xdr:cNvPr>
        <xdr:cNvSpPr txBox="1"/>
      </xdr:nvSpPr>
      <xdr:spPr>
        <a:xfrm>
          <a:off x="609600" y="190500"/>
          <a:ext cx="10372725"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Langlie test is a “one-shot” test that can be used to determine such information as no-fire and all-fire levels for a group of explosive items. The main advantages of the Langlie approach are first, that it yields valid statistical data using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reasonably small (i.e., twenty to thirty items) test lots, and second, that it does not require any assumptions or guesses regarding the mean and standard deviation that are to be determined. The calculations that need to be done for the data analysis are somewhat complicated and are most easily performed using a computer.</a:t>
          </a:r>
        </a:p>
        <a:p>
          <a:r>
            <a:rPr lang="en-US" sz="1100">
              <a:solidFill>
                <a:schemeClr val="dk1"/>
              </a:solidFill>
              <a:effectLst/>
              <a:latin typeface="+mn-lt"/>
              <a:ea typeface="+mn-ea"/>
              <a:cs typeface="+mn-cs"/>
            </a:rPr>
            <a:t>==================================================================================================================================================</a:t>
          </a:r>
        </a:p>
      </xdr:txBody>
    </xdr:sp>
    <xdr:clientData/>
  </xdr:twoCellAnchor>
  <xdr:twoCellAnchor>
    <xdr:from>
      <xdr:col>0</xdr:col>
      <xdr:colOff>0</xdr:colOff>
      <xdr:row>6</xdr:row>
      <xdr:rowOff>19050</xdr:rowOff>
    </xdr:from>
    <xdr:to>
      <xdr:col>17</xdr:col>
      <xdr:colOff>19050</xdr:colOff>
      <xdr:row>12</xdr:row>
      <xdr:rowOff>0</xdr:rowOff>
    </xdr:to>
    <xdr:sp macro="" textlink="">
      <xdr:nvSpPr>
        <xdr:cNvPr id="3" name="TextBox 2">
          <a:extLst>
            <a:ext uri="{FF2B5EF4-FFF2-40B4-BE49-F238E27FC236}">
              <a16:creationId xmlns:a16="http://schemas.microsoft.com/office/drawing/2014/main" id="{BB017B25-2983-4192-3935-64E355E810C6}"/>
            </a:ext>
          </a:extLst>
        </xdr:cNvPr>
        <xdr:cNvSpPr txBox="1"/>
      </xdr:nvSpPr>
      <xdr:spPr>
        <a:xfrm>
          <a:off x="609600" y="1162050"/>
          <a:ext cx="103822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To</a:t>
          </a:r>
          <a:r>
            <a:rPr lang="en-US" sz="1100" baseline="0">
              <a:solidFill>
                <a:schemeClr val="dk1"/>
              </a:solidFill>
              <a:effectLst/>
              <a:latin typeface="+mn-lt"/>
              <a:ea typeface="+mn-ea"/>
              <a:cs typeface="+mn-cs"/>
            </a:rPr>
            <a:t> begin</a:t>
          </a:r>
          <a:r>
            <a:rPr lang="en-US" sz="1100">
              <a:solidFill>
                <a:schemeClr val="dk1"/>
              </a:solidFill>
              <a:effectLst/>
              <a:latin typeface="+mn-lt"/>
              <a:ea typeface="+mn-ea"/>
              <a:cs typeface="+mn-cs"/>
            </a:rPr>
            <a:t>, an upper stimulus limit is chosen; one that will assuredly fire the device</a:t>
          </a:r>
          <a:r>
            <a:rPr lang="en-US" sz="1100" baseline="0">
              <a:solidFill>
                <a:schemeClr val="dk1"/>
              </a:solidFill>
              <a:effectLst/>
              <a:latin typeface="+mn-lt"/>
              <a:ea typeface="+mn-ea"/>
              <a:cs typeface="+mn-cs"/>
            </a:rPr>
            <a:t> under test (DUT)</a:t>
          </a:r>
          <a:r>
            <a:rPr lang="en-US" sz="1100">
              <a:solidFill>
                <a:schemeClr val="dk1"/>
              </a:solidFill>
              <a:effectLst/>
              <a:latin typeface="+mn-lt"/>
              <a:ea typeface="+mn-ea"/>
              <a:cs typeface="+mn-cs"/>
            </a:rPr>
            <a:t>. Then a lower stimulus limit is chosen, one that certainly will not fire the DUT. The region of stimuli between the lower limit and the upper limit is the test interval. These</a:t>
          </a:r>
          <a:r>
            <a:rPr lang="en-US" sz="1100" baseline="0">
              <a:solidFill>
                <a:schemeClr val="dk1"/>
              </a:solidFill>
              <a:effectLst/>
              <a:latin typeface="+mn-lt"/>
              <a:ea typeface="+mn-ea"/>
              <a:cs typeface="+mn-cs"/>
            </a:rPr>
            <a:t> upper and lower limits should be entered into their respective "Values" box in the upper right of the "Data and Analysis" sheet. The program converts these to logarithmic values and populates the values to conduct the first trial. The user should be concerned with the "Xfm" and "u" columns. The "Xfm" column is the stimulus that the DUT should be exposed to for that particular trial. After exposure to the "Xfm" stimulus level, the user must enter either a 0 or a 1 into the "u" column. Entering a value of 0 corresponds to a fire having occured and entering 1 corresponds to a misfire.</a:t>
          </a:r>
        </a:p>
        <a:p>
          <a:r>
            <a:rPr lang="en-US" sz="1100" baseline="0">
              <a:solidFill>
                <a:schemeClr val="dk1"/>
              </a:solidFill>
              <a:effectLst/>
              <a:latin typeface="+mn-lt"/>
              <a:ea typeface="+mn-ea"/>
              <a:cs typeface="+mn-cs"/>
            </a:rPr>
            <a:t>==================================================================================================================================================</a:t>
          </a:r>
          <a:endParaRPr lang="en-US" sz="1100"/>
        </a:p>
      </xdr:txBody>
    </xdr:sp>
    <xdr:clientData/>
  </xdr:twoCellAnchor>
  <xdr:twoCellAnchor>
    <xdr:from>
      <xdr:col>0</xdr:col>
      <xdr:colOff>1</xdr:colOff>
      <xdr:row>12</xdr:row>
      <xdr:rowOff>9524</xdr:rowOff>
    </xdr:from>
    <xdr:to>
      <xdr:col>17</xdr:col>
      <xdr:colOff>9525</xdr:colOff>
      <xdr:row>18</xdr:row>
      <xdr:rowOff>180975</xdr:rowOff>
    </xdr:to>
    <xdr:sp macro="" textlink="">
      <xdr:nvSpPr>
        <xdr:cNvPr id="4" name="TextBox 3">
          <a:extLst>
            <a:ext uri="{FF2B5EF4-FFF2-40B4-BE49-F238E27FC236}">
              <a16:creationId xmlns:a16="http://schemas.microsoft.com/office/drawing/2014/main" id="{EDEF8C02-6916-F4BA-A4A7-901663EAA7E6}"/>
            </a:ext>
          </a:extLst>
        </xdr:cNvPr>
        <xdr:cNvSpPr txBox="1"/>
      </xdr:nvSpPr>
      <xdr:spPr>
        <a:xfrm>
          <a:off x="609601" y="2295524"/>
          <a:ext cx="10372724" cy="1314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When all</a:t>
          </a:r>
          <a:r>
            <a:rPr lang="en-US" sz="1100" baseline="0"/>
            <a:t> the trials have been completed, the user must alternate the values in the boxed "Mean" and "Sigma" cells in the top left of the "Data and Analysis" sheet such that the values in the boxed "Sum gh",  "Sum tgh" and "Sum Sq" cells are zero or as small as they can possibly be made. </a:t>
          </a:r>
        </a:p>
        <a:p>
          <a:endParaRPr lang="en-US" sz="1100" baseline="0"/>
        </a:p>
        <a:p>
          <a:r>
            <a:rPr lang="en-US" sz="1100" baseline="0"/>
            <a:t>On the "Overlap" sheet, a plot of the fires and misfires is given. A substantial overlapping region is necessary for meaningful test results. From this overlapping region, the program finds a good initial estimate for the mean and sigma (standard deviation). Note that this is provided as a good starting point only. The user will most certainly have to change the values beyond these initial estimates for a sufficient final result.</a:t>
          </a:r>
        </a:p>
        <a:p>
          <a:r>
            <a:rPr lang="en-US" sz="1100" baseline="0"/>
            <a:t>=================================================================================================================================================</a:t>
          </a:r>
        </a:p>
        <a:p>
          <a:endParaRPr lang="en-US" sz="1100"/>
        </a:p>
      </xdr:txBody>
    </xdr:sp>
    <xdr:clientData/>
  </xdr:twoCellAnchor>
  <xdr:twoCellAnchor>
    <xdr:from>
      <xdr:col>0</xdr:col>
      <xdr:colOff>0</xdr:colOff>
      <xdr:row>19</xdr:row>
      <xdr:rowOff>0</xdr:rowOff>
    </xdr:from>
    <xdr:to>
      <xdr:col>17</xdr:col>
      <xdr:colOff>0</xdr:colOff>
      <xdr:row>22</xdr:row>
      <xdr:rowOff>57150</xdr:rowOff>
    </xdr:to>
    <xdr:sp macro="" textlink="">
      <xdr:nvSpPr>
        <xdr:cNvPr id="5" name="TextBox 4">
          <a:extLst>
            <a:ext uri="{FF2B5EF4-FFF2-40B4-BE49-F238E27FC236}">
              <a16:creationId xmlns:a16="http://schemas.microsoft.com/office/drawing/2014/main" id="{66AB180C-C6AB-347D-680A-CF651285B52A}"/>
            </a:ext>
          </a:extLst>
        </xdr:cNvPr>
        <xdr:cNvSpPr txBox="1"/>
      </xdr:nvSpPr>
      <xdr:spPr>
        <a:xfrm>
          <a:off x="609600" y="3619500"/>
          <a:ext cx="103632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When an appropriate final mean and sigma have been found, the</a:t>
          </a:r>
          <a:r>
            <a:rPr lang="en-US" sz="1100" baseline="0"/>
            <a:t> user will find the All-Fire and No-Fire levels boxed at the </a:t>
          </a:r>
          <a:r>
            <a:rPr lang="en-US" sz="1100"/>
            <a:t>bottom</a:t>
          </a:r>
          <a:r>
            <a:rPr lang="en-US" sz="1100" baseline="0"/>
            <a:t> of the "Data and Analysis" sheet. The user may change the desired confidence and reliability percentages.</a:t>
          </a:r>
        </a:p>
        <a:p>
          <a:r>
            <a:rPr lang="en-US" sz="1100" baseline="0"/>
            <a:t>==================================================================================================================================================</a:t>
          </a:r>
          <a:endParaRPr lang="en-US" sz="1100"/>
        </a:p>
      </xdr:txBody>
    </xdr:sp>
    <xdr:clientData/>
  </xdr:twoCellAnchor>
  <xdr:twoCellAnchor>
    <xdr:from>
      <xdr:col>0</xdr:col>
      <xdr:colOff>0</xdr:colOff>
      <xdr:row>22</xdr:row>
      <xdr:rowOff>66674</xdr:rowOff>
    </xdr:from>
    <xdr:to>
      <xdr:col>16</xdr:col>
      <xdr:colOff>600075</xdr:colOff>
      <xdr:row>75</xdr:row>
      <xdr:rowOff>9525</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2C111F82-9C60-D7D7-9F39-A416367D149F}"/>
                </a:ext>
              </a:extLst>
            </xdr:cNvPr>
            <xdr:cNvSpPr txBox="1"/>
          </xdr:nvSpPr>
          <xdr:spPr>
            <a:xfrm>
              <a:off x="609600" y="4257674"/>
              <a:ext cx="10353675" cy="10039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Theory Behind</a:t>
              </a:r>
              <a:r>
                <a:rPr lang="en-US" sz="1600" b="1" baseline="0"/>
                <a:t> the Program</a:t>
              </a:r>
            </a:p>
            <a:p>
              <a:endParaRPr lang="en-US" sz="1600" b="1"/>
            </a:p>
            <a:p>
              <a:r>
                <a:rPr lang="en-US" sz="1100"/>
                <a:t>Here is a description of how the program determines the "Avg." value</a:t>
              </a:r>
              <a:r>
                <a:rPr lang="en-US" sz="1100" baseline="0"/>
                <a:t> for each trial on the "Data and Analysis" sheet:</a:t>
              </a:r>
            </a:p>
            <a:p>
              <a:endParaRPr lang="en-US" sz="1100" baseline="0"/>
            </a:p>
            <a:p>
              <a:r>
                <a:rPr lang="en-US" sz="1100">
                  <a:solidFill>
                    <a:schemeClr val="dk1"/>
                  </a:solidFill>
                  <a:effectLst/>
                  <a:latin typeface="+mn-lt"/>
                  <a:ea typeface="+mn-ea"/>
                  <a:cs typeface="+mn-cs"/>
                </a:rPr>
                <a:t>To find the</a:t>
              </a:r>
              <a:r>
                <a:rPr lang="en-US" sz="1100" baseline="0">
                  <a:solidFill>
                    <a:schemeClr val="dk1"/>
                  </a:solidFill>
                  <a:effectLst/>
                  <a:latin typeface="+mn-lt"/>
                  <a:ea typeface="+mn-ea"/>
                  <a:cs typeface="+mn-cs"/>
                </a:rPr>
                <a:t> "Avg." value for a subsequent trial</a:t>
              </a:r>
              <a:r>
                <a:rPr lang="en-US" sz="1100">
                  <a:solidFill>
                    <a:schemeClr val="dk1"/>
                  </a:solidFill>
                  <a:effectLst/>
                  <a:latin typeface="+mn-lt"/>
                  <a:ea typeface="+mn-ea"/>
                  <a:cs typeface="+mn-cs"/>
                </a:rPr>
                <a:t>, we work backward in the test sequence, starting at the nth exposure (the last completed trial), until a previous exposure (call it the p</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exposure) is found, such that there are as many fires as misfires in the p</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through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exposures. The (n+l)</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level is then obtained by averaging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stimulus (which is now the</a:t>
              </a:r>
              <a:r>
                <a:rPr lang="en-US" sz="1100" baseline="0">
                  <a:solidFill>
                    <a:schemeClr val="dk1"/>
                  </a:solidFill>
                  <a:effectLst/>
                  <a:latin typeface="+mn-lt"/>
                  <a:ea typeface="+mn-ea"/>
                  <a:cs typeface="+mn-cs"/>
                </a:rPr>
                <a:t> new</a:t>
              </a:r>
              <a:r>
                <a:rPr lang="en-US" sz="1100">
                  <a:solidFill>
                    <a:schemeClr val="dk1"/>
                  </a:solidFill>
                  <a:effectLst/>
                  <a:latin typeface="+mn-lt"/>
                  <a:ea typeface="+mn-ea"/>
                  <a:cs typeface="+mn-cs"/>
                </a:rPr>
                <a:t> “Prev.” value) with the p</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stimulus value. If there exists no previous exposure level satisfying the requirement stated above (as will always be the case for the second trial</a:t>
              </a:r>
              <a:r>
                <a:rPr lang="en-US" sz="1100" baseline="0">
                  <a:solidFill>
                    <a:schemeClr val="dk1"/>
                  </a:solidFill>
                  <a:effectLst/>
                  <a:latin typeface="+mn-lt"/>
                  <a:ea typeface="+mn-ea"/>
                  <a:cs typeface="+mn-cs"/>
                </a:rPr>
                <a:t>, for example)</a:t>
              </a:r>
              <a:r>
                <a:rPr lang="en-US" sz="1100">
                  <a:solidFill>
                    <a:schemeClr val="dk1"/>
                  </a:solidFill>
                  <a:effectLst/>
                  <a:latin typeface="+mn-lt"/>
                  <a:ea typeface="+mn-ea"/>
                  <a:cs typeface="+mn-cs"/>
                </a:rPr>
                <a:t>, then the (n+l)</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exposure level is obtained by averaging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level with the lower or upper stimulus limit of the test interval, according to whether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result was a fire or a misfire (no-fire). Use the upper limit if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trial was a misfire and use the lower limit if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trial was a fire.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Remember</a:t>
              </a:r>
              <a:r>
                <a:rPr lang="en-US" sz="1100" baseline="0">
                  <a:solidFill>
                    <a:schemeClr val="dk1"/>
                  </a:solidFill>
                  <a:effectLst/>
                  <a:latin typeface="+mn-lt"/>
                  <a:ea typeface="+mn-ea"/>
                  <a:cs typeface="+mn-cs"/>
                </a:rPr>
                <a:t> that, for the first trial, the "Avg." value will be the upper logarithmic stimulus that was chosen. The procedure above begins with the second trial.</a:t>
              </a:r>
            </a:p>
            <a:p>
              <a:r>
                <a:rPr lang="en-US" sz="1100" baseline="0">
                  <a:solidFill>
                    <a:schemeClr val="dk1"/>
                  </a:solidFill>
                  <a:effectLst/>
                  <a:latin typeface="+mn-lt"/>
                  <a:ea typeface="+mn-ea"/>
                  <a:cs typeface="+mn-cs"/>
                </a:rPr>
                <a:t>==================================================================================================================================================</a:t>
              </a:r>
            </a:p>
            <a:p>
              <a:endParaRPr lang="en-US" sz="1100" baseline="0">
                <a:solidFill>
                  <a:schemeClr val="dk1"/>
                </a:solidFill>
                <a:effectLst/>
                <a:latin typeface="+mn-lt"/>
                <a:ea typeface="+mn-ea"/>
                <a:cs typeface="+mn-cs"/>
              </a:endParaRPr>
            </a:p>
            <a:p>
              <a:r>
                <a:rPr lang="en-US" sz="1100"/>
                <a:t>Here we include a discussion</a:t>
              </a:r>
              <a:r>
                <a:rPr lang="en-US" sz="1100" baseline="0"/>
                <a:t> of the mathematics being done in the right five columns of the table on the "Data and Analysis" sheet and how the final results are obtained:</a:t>
              </a:r>
            </a:p>
            <a:p>
              <a:endParaRPr lang="en-US" sz="1100" baseline="0"/>
            </a:p>
            <a:p>
              <a:r>
                <a:rPr lang="en-US" sz="1100">
                  <a:solidFill>
                    <a:schemeClr val="dk1"/>
                  </a:solidFill>
                  <a:effectLst/>
                  <a:latin typeface="+mn-lt"/>
                  <a:ea typeface="+mn-ea"/>
                  <a:cs typeface="+mn-cs"/>
                </a:rPr>
                <a:t>Suppose N trials are completed. The result will be a series of data pairs (s</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u</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The series (s</a:t>
              </a:r>
              <a:r>
                <a:rPr lang="en-US" sz="1100" baseline="-25000">
                  <a:solidFill>
                    <a:schemeClr val="dk1"/>
                  </a:solidFill>
                  <a:effectLst/>
                  <a:latin typeface="+mn-lt"/>
                  <a:ea typeface="+mn-ea"/>
                  <a:cs typeface="+mn-cs"/>
                </a:rPr>
                <a:t>1</a:t>
              </a:r>
              <a:r>
                <a:rPr lang="en-US" sz="1100">
                  <a:solidFill>
                    <a:schemeClr val="dk1"/>
                  </a:solidFill>
                  <a:effectLst/>
                  <a:latin typeface="+mn-lt"/>
                  <a:ea typeface="+mn-ea"/>
                  <a:cs typeface="+mn-cs"/>
                </a:rPr>
                <a:t>, s</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 s</a:t>
              </a:r>
              <a:r>
                <a:rPr lang="en-US" sz="1100" baseline="-25000">
                  <a:solidFill>
                    <a:schemeClr val="dk1"/>
                  </a:solidFill>
                  <a:effectLst/>
                  <a:latin typeface="+mn-lt"/>
                  <a:ea typeface="+mn-ea"/>
                  <a:cs typeface="+mn-cs"/>
                </a:rPr>
                <a:t>N</a:t>
              </a:r>
              <a:r>
                <a:rPr lang="en-US" sz="1100">
                  <a:solidFill>
                    <a:schemeClr val="dk1"/>
                  </a:solidFill>
                  <a:effectLst/>
                  <a:latin typeface="+mn-lt"/>
                  <a:ea typeface="+mn-ea"/>
                  <a:cs typeface="+mn-cs"/>
                </a:rPr>
                <a:t>) are the stimulus levels. The corresponding series (u</a:t>
              </a:r>
              <a:r>
                <a:rPr lang="en-US" sz="1100" baseline="-25000">
                  <a:solidFill>
                    <a:schemeClr val="dk1"/>
                  </a:solidFill>
                  <a:effectLst/>
                  <a:latin typeface="+mn-lt"/>
                  <a:ea typeface="+mn-ea"/>
                  <a:cs typeface="+mn-cs"/>
                </a:rPr>
                <a:t>1</a:t>
              </a:r>
              <a:r>
                <a:rPr lang="en-US" sz="1100">
                  <a:solidFill>
                    <a:schemeClr val="dk1"/>
                  </a:solidFill>
                  <a:effectLst/>
                  <a:latin typeface="+mn-lt"/>
                  <a:ea typeface="+mn-ea"/>
                  <a:cs typeface="+mn-cs"/>
                </a:rPr>
                <a:t>, u</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 u</a:t>
              </a:r>
              <a:r>
                <a:rPr lang="en-US" sz="1100" baseline="-25000">
                  <a:solidFill>
                    <a:schemeClr val="dk1"/>
                  </a:solidFill>
                  <a:effectLst/>
                  <a:latin typeface="+mn-lt"/>
                  <a:ea typeface="+mn-ea"/>
                  <a:cs typeface="+mn-cs"/>
                </a:rPr>
                <a:t>N</a:t>
              </a:r>
              <a:r>
                <a:rPr lang="en-US" sz="1100">
                  <a:solidFill>
                    <a:schemeClr val="dk1"/>
                  </a:solidFill>
                  <a:effectLst/>
                  <a:latin typeface="+mn-lt"/>
                  <a:ea typeface="+mn-ea"/>
                  <a:cs typeface="+mn-cs"/>
                </a:rPr>
                <a:t>) are the results of each trial. If the i</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EED fired, we set u</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=0. If it did not fire, we set u</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=1.</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When the testing has been completed,</a:t>
              </a:r>
              <a:r>
                <a:rPr lang="en-US" sz="1100" baseline="0">
                  <a:solidFill>
                    <a:schemeClr val="dk1"/>
                  </a:solidFill>
                  <a:effectLst/>
                  <a:latin typeface="+mn-lt"/>
                  <a:ea typeface="+mn-ea"/>
                  <a:cs typeface="+mn-cs"/>
                </a:rPr>
                <a:t> a good first estimate of the sample mean </a:t>
              </a:r>
              <a:r>
                <a:rPr lang="en-US" sz="1100">
                  <a:solidFill>
                    <a:schemeClr val="dk1"/>
                  </a:solidFill>
                  <a:effectLst/>
                  <a:latin typeface="+mn-lt"/>
                  <a:ea typeface="+mn-ea"/>
                  <a:cs typeface="+mn-cs"/>
                </a:rPr>
                <a:t>µ </a:t>
              </a:r>
              <a:r>
                <a:rPr lang="en-US" sz="1100" baseline="0">
                  <a:solidFill>
                    <a:schemeClr val="dk1"/>
                  </a:solidFill>
                  <a:effectLst/>
                  <a:latin typeface="+mn-lt"/>
                  <a:ea typeface="+mn-ea"/>
                  <a:cs typeface="+mn-cs"/>
                </a:rPr>
                <a:t>and standard deviation </a:t>
              </a:r>
              <a:r>
                <a:rPr lang="en-US" sz="1100">
                  <a:solidFill>
                    <a:schemeClr val="dk1"/>
                  </a:solidFill>
                  <a:effectLst/>
                  <a:latin typeface="+mn-lt"/>
                  <a:ea typeface="+mn-ea"/>
                  <a:cs typeface="+mn-cs"/>
                </a:rPr>
                <a:t>σ </a:t>
              </a:r>
              <a:r>
                <a:rPr lang="en-US" sz="1100" baseline="0">
                  <a:solidFill>
                    <a:schemeClr val="dk1"/>
                  </a:solidFill>
                  <a:effectLst/>
                  <a:latin typeface="+mn-lt"/>
                  <a:ea typeface="+mn-ea"/>
                  <a:cs typeface="+mn-cs"/>
                </a:rPr>
                <a:t>is obtained from analyzing the spread of our data. </a:t>
              </a:r>
              <a:r>
                <a:rPr lang="en-US" sz="1100">
                  <a:solidFill>
                    <a:schemeClr val="dk1"/>
                  </a:solidFill>
                  <a:effectLst/>
                  <a:latin typeface="+mn-lt"/>
                  <a:ea typeface="+mn-ea"/>
                  <a:cs typeface="+mn-cs"/>
                </a:rPr>
                <a:t>Then the following quantities for each data pair (s</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u</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are calculated, with our estimated µ and σ:</a:t>
              </a:r>
            </a:p>
            <a:p>
              <a:endParaRPr lang="en-US" sz="1100">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𝑡</m:t>
                        </m:r>
                      </m:e>
                      <m:sub>
                        <m:r>
                          <a:rPr lang="en-US" sz="1100" i="1">
                            <a:solidFill>
                              <a:schemeClr val="dk1"/>
                            </a:solidFill>
                            <a:effectLst/>
                            <a:latin typeface="Cambria Math" panose="02040503050406030204" pitchFamily="18" charset="0"/>
                            <a:ea typeface="+mn-ea"/>
                            <a:cs typeface="+mn-cs"/>
                          </a:rPr>
                          <m:t>𝑖</m:t>
                        </m:r>
                      </m:sub>
                    </m:sSub>
                    <m:r>
                      <a:rPr lang="en-US" sz="1100" i="1">
                        <a:solidFill>
                          <a:schemeClr val="dk1"/>
                        </a:solidFill>
                        <a:effectLst/>
                        <a:latin typeface="Cambria Math" panose="02040503050406030204" pitchFamily="18" charset="0"/>
                        <a:ea typeface="+mn-ea"/>
                        <a:cs typeface="+mn-cs"/>
                      </a:rPr>
                      <m:t>=</m:t>
                    </m:r>
                    <m:f>
                      <m:fPr>
                        <m:ctrlPr>
                          <a:rPr lang="en-US" sz="1100" i="1">
                            <a:solidFill>
                              <a:schemeClr val="dk1"/>
                            </a:solidFill>
                            <a:effectLst/>
                            <a:latin typeface="Cambria Math" panose="02040503050406030204" pitchFamily="18" charset="0"/>
                            <a:ea typeface="+mn-ea"/>
                            <a:cs typeface="+mn-cs"/>
                          </a:rPr>
                        </m:ctrlPr>
                      </m:fPr>
                      <m:num>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𝑠</m:t>
                            </m:r>
                          </m:e>
                          <m:sub>
                            <m:r>
                              <a:rPr lang="en-US" sz="1100" i="1">
                                <a:solidFill>
                                  <a:schemeClr val="dk1"/>
                                </a:solidFill>
                                <a:effectLst/>
                                <a:latin typeface="Cambria Math" panose="02040503050406030204" pitchFamily="18" charset="0"/>
                                <a:ea typeface="+mn-ea"/>
                                <a:cs typeface="+mn-cs"/>
                              </a:rPr>
                              <m:t>𝑖</m:t>
                            </m:r>
                          </m:sub>
                        </m:sSub>
                        <m:r>
                          <a:rPr lang="en-US" sz="1100" i="1">
                            <a:solidFill>
                              <a:schemeClr val="dk1"/>
                            </a:solidFill>
                            <a:effectLst/>
                            <a:latin typeface="Cambria Math" panose="02040503050406030204" pitchFamily="18" charset="0"/>
                            <a:ea typeface="+mn-ea"/>
                            <a:cs typeface="+mn-cs"/>
                          </a:rPr>
                          <m:t>−µ</m:t>
                        </m:r>
                      </m:num>
                      <m:den>
                        <m:r>
                          <a:rPr lang="en-US" sz="1100" i="1">
                            <a:solidFill>
                              <a:schemeClr val="dk1"/>
                            </a:solidFill>
                            <a:effectLst/>
                            <a:latin typeface="Cambria Math" panose="02040503050406030204" pitchFamily="18" charset="0"/>
                            <a:ea typeface="+mn-ea"/>
                            <a:cs typeface="+mn-cs"/>
                          </a:rPr>
                          <m:t>𝜎</m:t>
                        </m:r>
                      </m:den>
                    </m:f>
                  </m:oMath>
                </m:oMathPara>
              </a14:m>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𝑔</m:t>
                    </m:r>
                    <m:d>
                      <m:dPr>
                        <m:ctrlPr>
                          <a:rPr lang="en-US" sz="1100" i="1">
                            <a:solidFill>
                              <a:schemeClr val="dk1"/>
                            </a:solidFill>
                            <a:effectLst/>
                            <a:latin typeface="Cambria Math" panose="02040503050406030204" pitchFamily="18" charset="0"/>
                            <a:ea typeface="+mn-ea"/>
                            <a:cs typeface="+mn-cs"/>
                          </a:rPr>
                        </m:ctrlPr>
                      </m:dPr>
                      <m:e>
                        <m:r>
                          <a:rPr lang="en-US" sz="1100" i="1">
                            <a:solidFill>
                              <a:schemeClr val="dk1"/>
                            </a:solidFill>
                            <a:effectLst/>
                            <a:latin typeface="Cambria Math" panose="02040503050406030204" pitchFamily="18" charset="0"/>
                            <a:ea typeface="+mn-ea"/>
                            <a:cs typeface="+mn-cs"/>
                          </a:rPr>
                          <m:t>𝑡</m:t>
                        </m:r>
                      </m:e>
                    </m:d>
                    <m:r>
                      <a:rPr lang="en-US" sz="1100" i="1">
                        <a:solidFill>
                          <a:schemeClr val="dk1"/>
                        </a:solidFill>
                        <a:effectLst/>
                        <a:latin typeface="Cambria Math" panose="02040503050406030204" pitchFamily="18" charset="0"/>
                        <a:ea typeface="+mn-ea"/>
                        <a:cs typeface="+mn-cs"/>
                      </a:rPr>
                      <m:t>=</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1</m:t>
                        </m:r>
                      </m:num>
                      <m:den>
                        <m:rad>
                          <m:radPr>
                            <m:degHide m:val="on"/>
                            <m:ctrlPr>
                              <a:rPr lang="en-US" sz="1100" i="1">
                                <a:solidFill>
                                  <a:schemeClr val="dk1"/>
                                </a:solidFill>
                                <a:effectLst/>
                                <a:latin typeface="Cambria Math" panose="02040503050406030204" pitchFamily="18" charset="0"/>
                                <a:ea typeface="+mn-ea"/>
                                <a:cs typeface="+mn-cs"/>
                              </a:rPr>
                            </m:ctrlPr>
                          </m:radPr>
                          <m:deg/>
                          <m:e>
                            <m:r>
                              <a:rPr lang="en-US" sz="1100" i="1">
                                <a:solidFill>
                                  <a:schemeClr val="dk1"/>
                                </a:solidFill>
                                <a:effectLst/>
                                <a:latin typeface="Cambria Math" panose="02040503050406030204" pitchFamily="18" charset="0"/>
                                <a:ea typeface="+mn-ea"/>
                                <a:cs typeface="+mn-cs"/>
                              </a:rPr>
                              <m:t>2</m:t>
                            </m:r>
                            <m:r>
                              <a:rPr lang="en-US" sz="1100" i="1">
                                <a:solidFill>
                                  <a:schemeClr val="dk1"/>
                                </a:solidFill>
                                <a:effectLst/>
                                <a:latin typeface="Cambria Math" panose="02040503050406030204" pitchFamily="18" charset="0"/>
                                <a:ea typeface="+mn-ea"/>
                                <a:cs typeface="+mn-cs"/>
                              </a:rPr>
                              <m:t>𝜋</m:t>
                            </m:r>
                          </m:e>
                        </m:rad>
                      </m:den>
                    </m:f>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𝑒</m:t>
                        </m:r>
                      </m:e>
                      <m:sup>
                        <m:r>
                          <a:rPr lang="en-US" sz="1100" i="1">
                            <a:solidFill>
                              <a:schemeClr val="dk1"/>
                            </a:solidFill>
                            <a:effectLst/>
                            <a:latin typeface="Cambria Math" panose="02040503050406030204" pitchFamily="18" charset="0"/>
                            <a:ea typeface="+mn-ea"/>
                            <a:cs typeface="+mn-cs"/>
                          </a:rPr>
                          <m:t>−</m:t>
                        </m:r>
                        <m:f>
                          <m:fPr>
                            <m:ctrlPr>
                              <a:rPr lang="en-US" sz="1100" i="1">
                                <a:solidFill>
                                  <a:schemeClr val="dk1"/>
                                </a:solidFill>
                                <a:effectLst/>
                                <a:latin typeface="Cambria Math" panose="02040503050406030204" pitchFamily="18" charset="0"/>
                                <a:ea typeface="+mn-ea"/>
                                <a:cs typeface="+mn-cs"/>
                              </a:rPr>
                            </m:ctrlPr>
                          </m:fPr>
                          <m:num>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𝑡</m:t>
                                </m:r>
                              </m:e>
                              <m:sup>
                                <m:r>
                                  <a:rPr lang="en-US" sz="1100" i="1">
                                    <a:solidFill>
                                      <a:schemeClr val="dk1"/>
                                    </a:solidFill>
                                    <a:effectLst/>
                                    <a:latin typeface="Cambria Math" panose="02040503050406030204" pitchFamily="18" charset="0"/>
                                    <a:ea typeface="+mn-ea"/>
                                    <a:cs typeface="+mn-cs"/>
                                  </a:rPr>
                                  <m:t>2</m:t>
                                </m:r>
                              </m:sup>
                            </m:sSup>
                          </m:num>
                          <m:den>
                            <m:r>
                              <a:rPr lang="en-US" sz="1100" i="1">
                                <a:solidFill>
                                  <a:schemeClr val="dk1"/>
                                </a:solidFill>
                                <a:effectLst/>
                                <a:latin typeface="Cambria Math" panose="02040503050406030204" pitchFamily="18" charset="0"/>
                                <a:ea typeface="+mn-ea"/>
                                <a:cs typeface="+mn-cs"/>
                              </a:rPr>
                              <m:t>2</m:t>
                            </m:r>
                          </m:den>
                        </m:f>
                      </m:sup>
                    </m:sSup>
                  </m:oMath>
                </m:oMathPara>
              </a14:m>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a14:m>
                <m:oMathPara xmlns:m="http://schemas.openxmlformats.org/officeDocument/2006/math">
                  <m:oMathParaPr>
                    <m:jc m:val="centerGroup"/>
                  </m:oMathParaPr>
                  <m:oMath xmlns:m="http://schemas.openxmlformats.org/officeDocument/2006/math">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h</m:t>
                        </m:r>
                      </m:e>
                      <m:sub>
                        <m:r>
                          <a:rPr lang="en-US" sz="1100" i="1">
                            <a:solidFill>
                              <a:schemeClr val="dk1"/>
                            </a:solidFill>
                            <a:effectLst/>
                            <a:latin typeface="Cambria Math" panose="02040503050406030204" pitchFamily="18" charset="0"/>
                            <a:ea typeface="+mn-ea"/>
                            <a:cs typeface="+mn-cs"/>
                          </a:rPr>
                          <m:t>𝑖</m:t>
                        </m:r>
                      </m:sub>
                    </m:sSub>
                    <m:r>
                      <a:rPr lang="en-US" sz="1100" i="1">
                        <a:solidFill>
                          <a:schemeClr val="dk1"/>
                        </a:solidFill>
                        <a:effectLst/>
                        <a:latin typeface="Cambria Math" panose="02040503050406030204" pitchFamily="18" charset="0"/>
                        <a:ea typeface="+mn-ea"/>
                        <a:cs typeface="+mn-cs"/>
                      </a:rPr>
                      <m:t>=</m:t>
                    </m:r>
                    <m:f>
                      <m:fPr>
                        <m:ctrlPr>
                          <a:rPr lang="en-US" sz="1100" i="1">
                            <a:solidFill>
                              <a:schemeClr val="dk1"/>
                            </a:solidFill>
                            <a:effectLst/>
                            <a:latin typeface="Cambria Math" panose="02040503050406030204" pitchFamily="18" charset="0"/>
                            <a:ea typeface="+mn-ea"/>
                            <a:cs typeface="+mn-cs"/>
                          </a:rPr>
                        </m:ctrlPr>
                      </m:fPr>
                      <m:num>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𝑢</m:t>
                            </m:r>
                          </m:e>
                          <m:sub>
                            <m:r>
                              <a:rPr lang="en-US" sz="1100" i="1">
                                <a:solidFill>
                                  <a:schemeClr val="dk1"/>
                                </a:solidFill>
                                <a:effectLst/>
                                <a:latin typeface="Cambria Math" panose="02040503050406030204" pitchFamily="18" charset="0"/>
                                <a:ea typeface="+mn-ea"/>
                                <a:cs typeface="+mn-cs"/>
                              </a:rPr>
                              <m:t>𝑖</m:t>
                            </m:r>
                          </m:sub>
                        </m:sSub>
                      </m:num>
                      <m:den>
                        <m:r>
                          <a:rPr lang="en-US" sz="1100" i="1">
                            <a:solidFill>
                              <a:schemeClr val="dk1"/>
                            </a:solidFill>
                            <a:effectLst/>
                            <a:latin typeface="Cambria Math" panose="02040503050406030204" pitchFamily="18" charset="0"/>
                            <a:ea typeface="+mn-ea"/>
                            <a:cs typeface="+mn-cs"/>
                          </a:rPr>
                          <m:t>1−</m:t>
                        </m:r>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𝐺</m:t>
                            </m:r>
                          </m:e>
                          <m:sub>
                            <m:r>
                              <a:rPr lang="en-US" sz="1100" i="1">
                                <a:solidFill>
                                  <a:schemeClr val="dk1"/>
                                </a:solidFill>
                                <a:effectLst/>
                                <a:latin typeface="Cambria Math" panose="02040503050406030204" pitchFamily="18" charset="0"/>
                                <a:ea typeface="+mn-ea"/>
                                <a:cs typeface="+mn-cs"/>
                              </a:rPr>
                              <m:t>𝑖</m:t>
                            </m:r>
                          </m:sub>
                        </m:sSub>
                      </m:den>
                    </m:f>
                    <m:r>
                      <a:rPr lang="en-US" sz="1100" i="1">
                        <a:solidFill>
                          <a:schemeClr val="dk1"/>
                        </a:solidFill>
                        <a:effectLst/>
                        <a:latin typeface="Cambria Math" panose="02040503050406030204" pitchFamily="18" charset="0"/>
                        <a:ea typeface="+mn-ea"/>
                        <a:cs typeface="+mn-cs"/>
                      </a:rPr>
                      <m:t>−</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1−</m:t>
                        </m:r>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𝑢</m:t>
                            </m:r>
                          </m:e>
                          <m:sub>
                            <m:r>
                              <a:rPr lang="en-US" sz="1100" i="1">
                                <a:solidFill>
                                  <a:schemeClr val="dk1"/>
                                </a:solidFill>
                                <a:effectLst/>
                                <a:latin typeface="Cambria Math" panose="02040503050406030204" pitchFamily="18" charset="0"/>
                                <a:ea typeface="+mn-ea"/>
                                <a:cs typeface="+mn-cs"/>
                              </a:rPr>
                              <m:t>𝑖</m:t>
                            </m:r>
                          </m:sub>
                        </m:sSub>
                      </m:num>
                      <m:den>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𝐺</m:t>
                            </m:r>
                          </m:e>
                          <m:sub>
                            <m:r>
                              <a:rPr lang="en-US" sz="1100" i="1">
                                <a:solidFill>
                                  <a:schemeClr val="dk1"/>
                                </a:solidFill>
                                <a:effectLst/>
                                <a:latin typeface="Cambria Math" panose="02040503050406030204" pitchFamily="18" charset="0"/>
                                <a:ea typeface="+mn-ea"/>
                                <a:cs typeface="+mn-cs"/>
                              </a:rPr>
                              <m:t>𝑖</m:t>
                            </m:r>
                          </m:sub>
                        </m:sSub>
                      </m:den>
                    </m:f>
                  </m:oMath>
                </m:oMathPara>
              </a14:m>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a14:m>
                <m:oMathPara xmlns:m="http://schemas.openxmlformats.org/officeDocument/2006/math">
                  <m:oMathParaPr>
                    <m:jc m:val="centerGroup"/>
                  </m:oMathParaPr>
                  <m:oMath xmlns:m="http://schemas.openxmlformats.org/officeDocument/2006/math">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𝐺</m:t>
                        </m:r>
                      </m:e>
                      <m:sub>
                        <m:r>
                          <a:rPr lang="en-US" sz="1100" i="1">
                            <a:solidFill>
                              <a:schemeClr val="dk1"/>
                            </a:solidFill>
                            <a:effectLst/>
                            <a:latin typeface="Cambria Math" panose="02040503050406030204" pitchFamily="18" charset="0"/>
                            <a:ea typeface="+mn-ea"/>
                            <a:cs typeface="+mn-cs"/>
                          </a:rPr>
                          <m:t>𝑖</m:t>
                        </m:r>
                      </m:sub>
                    </m:sSub>
                    <m:r>
                      <a:rPr lang="en-US" sz="1100" i="1">
                        <a:solidFill>
                          <a:schemeClr val="dk1"/>
                        </a:solidFill>
                        <a:effectLst/>
                        <a:latin typeface="Cambria Math" panose="02040503050406030204" pitchFamily="18" charset="0"/>
                        <a:ea typeface="+mn-ea"/>
                        <a:cs typeface="+mn-cs"/>
                      </a:rPr>
                      <m:t>=</m:t>
                    </m:r>
                    <m:nary>
                      <m:naryPr>
                        <m:limLoc m:val="subSup"/>
                        <m:ctrlPr>
                          <a:rPr lang="en-US" sz="1100" i="1">
                            <a:solidFill>
                              <a:schemeClr val="dk1"/>
                            </a:solidFill>
                            <a:effectLst/>
                            <a:latin typeface="Cambria Math" panose="02040503050406030204" pitchFamily="18" charset="0"/>
                            <a:ea typeface="+mn-ea"/>
                            <a:cs typeface="+mn-cs"/>
                          </a:rPr>
                        </m:ctrlPr>
                      </m:naryPr>
                      <m:sub>
                        <m:r>
                          <a:rPr lang="en-US" sz="1100" i="1">
                            <a:solidFill>
                              <a:schemeClr val="dk1"/>
                            </a:solidFill>
                            <a:effectLst/>
                            <a:latin typeface="Cambria Math" panose="02040503050406030204" pitchFamily="18" charset="0"/>
                            <a:ea typeface="+mn-ea"/>
                            <a:cs typeface="+mn-cs"/>
                          </a:rPr>
                          <m:t>−∞</m:t>
                        </m:r>
                      </m:sub>
                      <m:sup>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𝑡</m:t>
                            </m:r>
                          </m:e>
                          <m:sub>
                            <m:r>
                              <a:rPr lang="en-US" sz="1100" i="1">
                                <a:solidFill>
                                  <a:schemeClr val="dk1"/>
                                </a:solidFill>
                                <a:effectLst/>
                                <a:latin typeface="Cambria Math" panose="02040503050406030204" pitchFamily="18" charset="0"/>
                                <a:ea typeface="+mn-ea"/>
                                <a:cs typeface="+mn-cs"/>
                              </a:rPr>
                              <m:t>𝑖</m:t>
                            </m:r>
                          </m:sub>
                        </m:sSub>
                      </m:sup>
                      <m:e>
                        <m:r>
                          <a:rPr lang="en-US" sz="1100" i="1">
                            <a:solidFill>
                              <a:schemeClr val="dk1"/>
                            </a:solidFill>
                            <a:effectLst/>
                            <a:latin typeface="Cambria Math" panose="02040503050406030204" pitchFamily="18" charset="0"/>
                            <a:ea typeface="+mn-ea"/>
                            <a:cs typeface="+mn-cs"/>
                          </a:rPr>
                          <m:t>𝑔</m:t>
                        </m:r>
                        <m:d>
                          <m:dPr>
                            <m:ctrlPr>
                              <a:rPr lang="en-US" sz="1100" i="1">
                                <a:solidFill>
                                  <a:schemeClr val="dk1"/>
                                </a:solidFill>
                                <a:effectLst/>
                                <a:latin typeface="Cambria Math" panose="02040503050406030204" pitchFamily="18" charset="0"/>
                                <a:ea typeface="+mn-ea"/>
                                <a:cs typeface="+mn-cs"/>
                              </a:rPr>
                            </m:ctrlPr>
                          </m:dPr>
                          <m:e>
                            <m:r>
                              <a:rPr lang="en-US" sz="1100" i="1">
                                <a:solidFill>
                                  <a:schemeClr val="dk1"/>
                                </a:solidFill>
                                <a:effectLst/>
                                <a:latin typeface="Cambria Math" panose="02040503050406030204" pitchFamily="18" charset="0"/>
                                <a:ea typeface="+mn-ea"/>
                                <a:cs typeface="+mn-cs"/>
                              </a:rPr>
                              <m:t>𝑡</m:t>
                            </m:r>
                          </m:e>
                        </m:d>
                        <m:r>
                          <a:rPr lang="en-US" sz="1100" i="1">
                            <a:solidFill>
                              <a:schemeClr val="dk1"/>
                            </a:solidFill>
                            <a:effectLst/>
                            <a:latin typeface="Cambria Math" panose="02040503050406030204" pitchFamily="18" charset="0"/>
                            <a:ea typeface="+mn-ea"/>
                            <a:cs typeface="+mn-cs"/>
                          </a:rPr>
                          <m:t>𝑑𝑡</m:t>
                        </m:r>
                      </m:e>
                    </m:nary>
                  </m:oMath>
                </m:oMathPara>
              </a14:m>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normalized stress deviate is t</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The Gaussian ordinate for t is g(t). The “outcome” weighting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parameter is h</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The Gaussian area from negative infinity to t</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(cumulative probability) is G</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We use our estimated values of (µ,σ) to calculate all these quantities.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From the above parameters, we form the following sums (which appear at the top middle of the data sheet on the "Data and Analysis"</a:t>
              </a:r>
              <a:r>
                <a:rPr lang="en-US" sz="1100" baseline="0">
                  <a:solidFill>
                    <a:schemeClr val="dk1"/>
                  </a:solidFill>
                  <a:effectLst/>
                  <a:latin typeface="+mn-lt"/>
                  <a:ea typeface="+mn-ea"/>
                  <a:cs typeface="+mn-cs"/>
                </a:rPr>
                <a:t> sheet</a:t>
              </a:r>
              <a:r>
                <a:rPr lang="en-US" sz="1100">
                  <a:solidFill>
                    <a:schemeClr val="dk1"/>
                  </a:solidFill>
                  <a:effectLst/>
                  <a:latin typeface="+mn-lt"/>
                  <a:ea typeface="+mn-ea"/>
                  <a:cs typeface="+mn-cs"/>
                </a:rPr>
                <a:t>) and see if the results are zeros:</a:t>
              </a:r>
            </a:p>
            <a:p>
              <a:r>
                <a:rPr lang="en-US" sz="1100">
                  <a:solidFill>
                    <a:schemeClr val="dk1"/>
                  </a:solidFill>
                  <a:effectLst/>
                  <a:latin typeface="+mn-lt"/>
                  <a:ea typeface="+mn-ea"/>
                  <a:cs typeface="+mn-cs"/>
                </a:rPr>
                <a:t> </a:t>
              </a:r>
            </a:p>
            <a:p>
              <a:pPr/>
              <a14:m>
                <m:oMathPara xmlns:m="http://schemas.openxmlformats.org/officeDocument/2006/math">
                  <m:oMathParaPr>
                    <m:jc m:val="centerGroup"/>
                  </m:oMathParaPr>
                  <m:oMath xmlns:m="http://schemas.openxmlformats.org/officeDocument/2006/math">
                    <m:nary>
                      <m:naryPr>
                        <m:chr m:val="∑"/>
                        <m:limLoc m:val="undOvr"/>
                        <m:ctrlPr>
                          <a:rPr lang="en-US" sz="1100" i="1">
                            <a:solidFill>
                              <a:schemeClr val="dk1"/>
                            </a:solidFill>
                            <a:effectLst/>
                            <a:latin typeface="Cambria Math" panose="02040503050406030204" pitchFamily="18" charset="0"/>
                            <a:ea typeface="+mn-ea"/>
                            <a:cs typeface="+mn-cs"/>
                          </a:rPr>
                        </m:ctrlPr>
                      </m:naryPr>
                      <m:sub>
                        <m:r>
                          <a:rPr lang="en-US" sz="1100" i="1">
                            <a:solidFill>
                              <a:schemeClr val="dk1"/>
                            </a:solidFill>
                            <a:effectLst/>
                            <a:latin typeface="Cambria Math" panose="02040503050406030204" pitchFamily="18" charset="0"/>
                            <a:ea typeface="+mn-ea"/>
                            <a:cs typeface="+mn-cs"/>
                          </a:rPr>
                          <m:t>𝑖</m:t>
                        </m:r>
                        <m:r>
                          <a:rPr lang="en-US" sz="1100" i="1">
                            <a:solidFill>
                              <a:schemeClr val="dk1"/>
                            </a:solidFill>
                            <a:effectLst/>
                            <a:latin typeface="Cambria Math" panose="02040503050406030204" pitchFamily="18" charset="0"/>
                            <a:ea typeface="+mn-ea"/>
                            <a:cs typeface="+mn-cs"/>
                          </a:rPr>
                          <m:t>=1</m:t>
                        </m:r>
                      </m:sub>
                      <m:sup>
                        <m:r>
                          <a:rPr lang="en-US" sz="1100" i="1">
                            <a:solidFill>
                              <a:schemeClr val="dk1"/>
                            </a:solidFill>
                            <a:effectLst/>
                            <a:latin typeface="Cambria Math" panose="02040503050406030204" pitchFamily="18" charset="0"/>
                            <a:ea typeface="+mn-ea"/>
                            <a:cs typeface="+mn-cs"/>
                          </a:rPr>
                          <m:t>𝑁</m:t>
                        </m:r>
                      </m:sup>
                      <m:e>
                        <m:r>
                          <a:rPr lang="en-US" sz="1100" i="1">
                            <a:solidFill>
                              <a:schemeClr val="dk1"/>
                            </a:solidFill>
                            <a:effectLst/>
                            <a:latin typeface="Cambria Math" panose="02040503050406030204" pitchFamily="18" charset="0"/>
                            <a:ea typeface="+mn-ea"/>
                            <a:cs typeface="+mn-cs"/>
                          </a:rPr>
                          <m:t>𝑔</m:t>
                        </m:r>
                        <m:d>
                          <m:dPr>
                            <m:ctrlPr>
                              <a:rPr lang="en-US" sz="1100" i="1">
                                <a:solidFill>
                                  <a:schemeClr val="dk1"/>
                                </a:solidFill>
                                <a:effectLst/>
                                <a:latin typeface="Cambria Math" panose="02040503050406030204" pitchFamily="18" charset="0"/>
                                <a:ea typeface="+mn-ea"/>
                                <a:cs typeface="+mn-cs"/>
                              </a:rPr>
                            </m:ctrlPr>
                          </m:dPr>
                          <m:e>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𝑡</m:t>
                                </m:r>
                              </m:e>
                              <m:sub>
                                <m:r>
                                  <a:rPr lang="en-US" sz="1100" i="1">
                                    <a:solidFill>
                                      <a:schemeClr val="dk1"/>
                                    </a:solidFill>
                                    <a:effectLst/>
                                    <a:latin typeface="Cambria Math" panose="02040503050406030204" pitchFamily="18" charset="0"/>
                                    <a:ea typeface="+mn-ea"/>
                                    <a:cs typeface="+mn-cs"/>
                                  </a:rPr>
                                  <m:t>𝑖</m:t>
                                </m:r>
                              </m:sub>
                            </m:sSub>
                          </m:e>
                        </m:d>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h</m:t>
                            </m:r>
                          </m:e>
                          <m:sub>
                            <m:r>
                              <a:rPr lang="en-US" sz="1100" i="1">
                                <a:solidFill>
                                  <a:schemeClr val="dk1"/>
                                </a:solidFill>
                                <a:effectLst/>
                                <a:latin typeface="Cambria Math" panose="02040503050406030204" pitchFamily="18" charset="0"/>
                                <a:ea typeface="+mn-ea"/>
                                <a:cs typeface="+mn-cs"/>
                              </a:rPr>
                              <m:t>𝑖</m:t>
                            </m:r>
                          </m:sub>
                        </m:sSub>
                        <m:r>
                          <a:rPr lang="en-US" sz="1100" i="1">
                            <a:solidFill>
                              <a:schemeClr val="dk1"/>
                            </a:solidFill>
                            <a:effectLst/>
                            <a:latin typeface="Cambria Math" panose="02040503050406030204" pitchFamily="18" charset="0"/>
                            <a:ea typeface="+mn-ea"/>
                            <a:cs typeface="+mn-cs"/>
                          </a:rPr>
                          <m:t>=0</m:t>
                        </m:r>
                      </m:e>
                    </m:nary>
                  </m:oMath>
                </m:oMathPara>
              </a14:m>
              <a:endParaRPr lang="en-US" sz="1100">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nary>
                      <m:naryPr>
                        <m:chr m:val="∑"/>
                        <m:limLoc m:val="undOvr"/>
                        <m:ctrlPr>
                          <a:rPr lang="en-US" sz="1100" i="1">
                            <a:solidFill>
                              <a:schemeClr val="dk1"/>
                            </a:solidFill>
                            <a:effectLst/>
                            <a:latin typeface="Cambria Math" panose="02040503050406030204" pitchFamily="18" charset="0"/>
                            <a:ea typeface="+mn-ea"/>
                            <a:cs typeface="+mn-cs"/>
                          </a:rPr>
                        </m:ctrlPr>
                      </m:naryPr>
                      <m:sub>
                        <m:r>
                          <a:rPr lang="en-US" sz="1100" i="1">
                            <a:solidFill>
                              <a:schemeClr val="dk1"/>
                            </a:solidFill>
                            <a:effectLst/>
                            <a:latin typeface="Cambria Math" panose="02040503050406030204" pitchFamily="18" charset="0"/>
                            <a:ea typeface="+mn-ea"/>
                            <a:cs typeface="+mn-cs"/>
                          </a:rPr>
                          <m:t>𝑖</m:t>
                        </m:r>
                        <m:r>
                          <a:rPr lang="en-US" sz="1100" i="1">
                            <a:solidFill>
                              <a:schemeClr val="dk1"/>
                            </a:solidFill>
                            <a:effectLst/>
                            <a:latin typeface="Cambria Math" panose="02040503050406030204" pitchFamily="18" charset="0"/>
                            <a:ea typeface="+mn-ea"/>
                            <a:cs typeface="+mn-cs"/>
                          </a:rPr>
                          <m:t>=1</m:t>
                        </m:r>
                      </m:sub>
                      <m:sup>
                        <m:r>
                          <a:rPr lang="en-US" sz="1100" i="1">
                            <a:solidFill>
                              <a:schemeClr val="dk1"/>
                            </a:solidFill>
                            <a:effectLst/>
                            <a:latin typeface="Cambria Math" panose="02040503050406030204" pitchFamily="18" charset="0"/>
                            <a:ea typeface="+mn-ea"/>
                            <a:cs typeface="+mn-cs"/>
                          </a:rPr>
                          <m:t>𝑁</m:t>
                        </m:r>
                      </m:sup>
                      <m:e>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𝑡</m:t>
                            </m:r>
                          </m:e>
                          <m:sub>
                            <m:r>
                              <a:rPr lang="en-US" sz="1100" i="1">
                                <a:solidFill>
                                  <a:schemeClr val="dk1"/>
                                </a:solidFill>
                                <a:effectLst/>
                                <a:latin typeface="Cambria Math" panose="02040503050406030204" pitchFamily="18" charset="0"/>
                                <a:ea typeface="+mn-ea"/>
                                <a:cs typeface="+mn-cs"/>
                              </a:rPr>
                              <m:t>𝑖</m:t>
                            </m:r>
                          </m:sub>
                        </m:sSub>
                        <m:r>
                          <a:rPr lang="en-US" sz="1100" i="1">
                            <a:solidFill>
                              <a:schemeClr val="dk1"/>
                            </a:solidFill>
                            <a:effectLst/>
                            <a:latin typeface="Cambria Math" panose="02040503050406030204" pitchFamily="18" charset="0"/>
                            <a:ea typeface="+mn-ea"/>
                            <a:cs typeface="+mn-cs"/>
                          </a:rPr>
                          <m:t>𝑔</m:t>
                        </m:r>
                        <m:d>
                          <m:dPr>
                            <m:ctrlPr>
                              <a:rPr lang="en-US" sz="1100" i="1">
                                <a:solidFill>
                                  <a:schemeClr val="dk1"/>
                                </a:solidFill>
                                <a:effectLst/>
                                <a:latin typeface="Cambria Math" panose="02040503050406030204" pitchFamily="18" charset="0"/>
                                <a:ea typeface="+mn-ea"/>
                                <a:cs typeface="+mn-cs"/>
                              </a:rPr>
                            </m:ctrlPr>
                          </m:dPr>
                          <m:e>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𝑡</m:t>
                                </m:r>
                              </m:e>
                              <m:sub>
                                <m:r>
                                  <a:rPr lang="en-US" sz="1100" i="1">
                                    <a:solidFill>
                                      <a:schemeClr val="dk1"/>
                                    </a:solidFill>
                                    <a:effectLst/>
                                    <a:latin typeface="Cambria Math" panose="02040503050406030204" pitchFamily="18" charset="0"/>
                                    <a:ea typeface="+mn-ea"/>
                                    <a:cs typeface="+mn-cs"/>
                                  </a:rPr>
                                  <m:t>𝑖</m:t>
                                </m:r>
                              </m:sub>
                            </m:sSub>
                          </m:e>
                        </m:d>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h</m:t>
                            </m:r>
                          </m:e>
                          <m:sub>
                            <m:r>
                              <a:rPr lang="en-US" sz="1100" i="1">
                                <a:solidFill>
                                  <a:schemeClr val="dk1"/>
                                </a:solidFill>
                                <a:effectLst/>
                                <a:latin typeface="Cambria Math" panose="02040503050406030204" pitchFamily="18" charset="0"/>
                                <a:ea typeface="+mn-ea"/>
                                <a:cs typeface="+mn-cs"/>
                              </a:rPr>
                              <m:t>𝑖</m:t>
                            </m:r>
                          </m:sub>
                        </m:sSub>
                        <m:r>
                          <a:rPr lang="en-US" sz="1100" i="1">
                            <a:solidFill>
                              <a:schemeClr val="dk1"/>
                            </a:solidFill>
                            <a:effectLst/>
                            <a:latin typeface="Cambria Math" panose="02040503050406030204" pitchFamily="18" charset="0"/>
                            <a:ea typeface="+mn-ea"/>
                            <a:cs typeface="+mn-cs"/>
                          </a:rPr>
                          <m:t>=0</m:t>
                        </m:r>
                      </m:e>
                    </m:nary>
                  </m:oMath>
                </m:oMathPara>
              </a14:m>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not, we try various values of (µ,σ) – our assumed mean and standard deviation – until the equalities hold true. When the sums are zero (or nearly zero) then our estimated values of µ and σ are the correct values for the data in the test. It is more helpful to add the squares of the sums of the </a:t>
              </a:r>
              <a14:m>
                <m:oMath xmlns:m="http://schemas.openxmlformats.org/officeDocument/2006/math">
                  <m:r>
                    <a:rPr lang="en-US" sz="1100" i="1">
                      <a:solidFill>
                        <a:schemeClr val="dk1"/>
                      </a:solidFill>
                      <a:effectLst/>
                      <a:latin typeface="Cambria Math" panose="02040503050406030204" pitchFamily="18" charset="0"/>
                      <a:ea typeface="+mn-ea"/>
                      <a:cs typeface="+mn-cs"/>
                    </a:rPr>
                    <m:t>𝑔h</m:t>
                  </m:r>
                </m:oMath>
              </a14:m>
              <a:r>
                <a:rPr lang="en-US" sz="1100">
                  <a:solidFill>
                    <a:schemeClr val="dk1"/>
                  </a:solidFill>
                  <a:effectLst/>
                  <a:latin typeface="+mn-lt"/>
                  <a:ea typeface="+mn-ea"/>
                  <a:cs typeface="+mn-cs"/>
                </a:rPr>
                <a:t> and </a:t>
              </a:r>
              <a14:m>
                <m:oMath xmlns:m="http://schemas.openxmlformats.org/officeDocument/2006/math">
                  <m:r>
                    <a:rPr lang="en-US" sz="1100" i="1">
                      <a:solidFill>
                        <a:schemeClr val="dk1"/>
                      </a:solidFill>
                      <a:effectLst/>
                      <a:latin typeface="Cambria Math" panose="02040503050406030204" pitchFamily="18" charset="0"/>
                      <a:ea typeface="+mn-ea"/>
                      <a:cs typeface="+mn-cs"/>
                    </a:rPr>
                    <m:t>𝑡𝑔h</m:t>
                  </m:r>
                </m:oMath>
              </a14:m>
              <a:r>
                <a:rPr lang="en-US" sz="1100">
                  <a:solidFill>
                    <a:schemeClr val="dk1"/>
                  </a:solidFill>
                  <a:effectLst/>
                  <a:latin typeface="+mn-lt"/>
                  <a:ea typeface="+mn-ea"/>
                  <a:cs typeface="+mn-cs"/>
                </a:rPr>
                <a:t> columns and find when that value is equal or closest to zero. This would resolve the situation in which one column may be, or may be close to, the negative of the other column. In this case, the two values would add to, or approximately to, zero, but may individually be large.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We can use the final values of µ and σ to characterize the firing probability of the items that we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tested. For instance, the no-fire and all-fire voltages can be calculated:</a:t>
              </a:r>
            </a:p>
            <a:p>
              <a:r>
                <a:rPr lang="en-US" sz="1100">
                  <a:solidFill>
                    <a:schemeClr val="dk1"/>
                  </a:solidFill>
                  <a:effectLst/>
                  <a:latin typeface="+mn-lt"/>
                  <a:ea typeface="+mn-ea"/>
                  <a:cs typeface="+mn-cs"/>
                </a:rPr>
                <a:t> </a:t>
              </a:r>
            </a:p>
            <a:p>
              <a:pPr/>
              <a14:m>
                <m:oMathPara xmlns:m="http://schemas.openxmlformats.org/officeDocument/2006/math">
                  <m:oMathParaPr>
                    <m:jc m:val="centerGroup"/>
                  </m:oMathParaPr>
                  <m:oMath xmlns:m="http://schemas.openxmlformats.org/officeDocument/2006/math">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𝑉</m:t>
                        </m:r>
                      </m:e>
                      <m:sub>
                        <m:r>
                          <a:rPr lang="en-US" sz="1100" i="1">
                            <a:solidFill>
                              <a:schemeClr val="dk1"/>
                            </a:solidFill>
                            <a:effectLst/>
                            <a:latin typeface="Cambria Math" panose="02040503050406030204" pitchFamily="18" charset="0"/>
                            <a:ea typeface="+mn-ea"/>
                            <a:cs typeface="+mn-cs"/>
                          </a:rPr>
                          <m:t>𝑛𝑜</m:t>
                        </m:r>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𝑓𝑖𝑟𝑒</m:t>
                        </m:r>
                      </m:sub>
                    </m:sSub>
                    <m:r>
                      <a:rPr lang="en-US" sz="1100" i="1">
                        <a:solidFill>
                          <a:schemeClr val="dk1"/>
                        </a:solidFill>
                        <a:effectLst/>
                        <a:latin typeface="Cambria Math" panose="02040503050406030204" pitchFamily="18" charset="0"/>
                        <a:ea typeface="+mn-ea"/>
                        <a:cs typeface="+mn-cs"/>
                      </a:rPr>
                      <m:t>=</m:t>
                    </m:r>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10</m:t>
                        </m:r>
                      </m:e>
                      <m:sup>
                        <m:r>
                          <a:rPr lang="en-US" sz="1100" i="1">
                            <a:solidFill>
                              <a:schemeClr val="dk1"/>
                            </a:solidFill>
                            <a:effectLst/>
                            <a:latin typeface="Cambria Math" panose="02040503050406030204" pitchFamily="18" charset="0"/>
                            <a:ea typeface="+mn-ea"/>
                            <a:cs typeface="+mn-cs"/>
                          </a:rPr>
                          <m:t>µ−2.33</m:t>
                        </m:r>
                        <m:r>
                          <a:rPr lang="en-US" sz="1100" i="1">
                            <a:solidFill>
                              <a:schemeClr val="dk1"/>
                            </a:solidFill>
                            <a:effectLst/>
                            <a:latin typeface="Cambria Math" panose="02040503050406030204" pitchFamily="18" charset="0"/>
                            <a:ea typeface="+mn-ea"/>
                            <a:cs typeface="+mn-cs"/>
                          </a:rPr>
                          <m:t>𝜎</m:t>
                        </m:r>
                      </m:sup>
                    </m:sSup>
                  </m:oMath>
                </m:oMathPara>
              </a14:m>
              <a:endParaRPr lang="en-US" sz="1100">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𝑉</m:t>
                        </m:r>
                      </m:e>
                      <m:sub>
                        <m:r>
                          <a:rPr lang="en-US" sz="1100" i="1">
                            <a:solidFill>
                              <a:schemeClr val="dk1"/>
                            </a:solidFill>
                            <a:effectLst/>
                            <a:latin typeface="Cambria Math" panose="02040503050406030204" pitchFamily="18" charset="0"/>
                            <a:ea typeface="+mn-ea"/>
                            <a:cs typeface="+mn-cs"/>
                          </a:rPr>
                          <m:t>𝑎𝑙𝑙</m:t>
                        </m:r>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𝑓𝑖𝑟𝑒</m:t>
                        </m:r>
                      </m:sub>
                    </m:sSub>
                    <m:r>
                      <a:rPr lang="en-US" sz="1100" i="1">
                        <a:solidFill>
                          <a:schemeClr val="dk1"/>
                        </a:solidFill>
                        <a:effectLst/>
                        <a:latin typeface="Cambria Math" panose="02040503050406030204" pitchFamily="18" charset="0"/>
                        <a:ea typeface="+mn-ea"/>
                        <a:cs typeface="+mn-cs"/>
                      </a:rPr>
                      <m:t>=</m:t>
                    </m:r>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10</m:t>
                        </m:r>
                      </m:e>
                      <m:sup>
                        <m:r>
                          <a:rPr lang="en-US" sz="1100" i="1">
                            <a:solidFill>
                              <a:schemeClr val="dk1"/>
                            </a:solidFill>
                            <a:effectLst/>
                            <a:latin typeface="Cambria Math" panose="02040503050406030204" pitchFamily="18" charset="0"/>
                            <a:ea typeface="+mn-ea"/>
                            <a:cs typeface="+mn-cs"/>
                          </a:rPr>
                          <m:t>µ+2.33</m:t>
                        </m:r>
                        <m:r>
                          <a:rPr lang="en-US" sz="1100" i="1">
                            <a:solidFill>
                              <a:schemeClr val="dk1"/>
                            </a:solidFill>
                            <a:effectLst/>
                            <a:latin typeface="Cambria Math" panose="02040503050406030204" pitchFamily="18" charset="0"/>
                            <a:ea typeface="+mn-ea"/>
                            <a:cs typeface="+mn-cs"/>
                          </a:rPr>
                          <m:t>𝜎</m:t>
                        </m:r>
                      </m:sup>
                    </m:sSup>
                  </m:oMath>
                </m:oMathPara>
              </a14:m>
              <a:endParaRPr lang="en-US" sz="1100">
                <a:solidFill>
                  <a:schemeClr val="dk1"/>
                </a:solidFill>
                <a:effectLst/>
                <a:latin typeface="+mn-lt"/>
                <a:ea typeface="+mn-ea"/>
                <a:cs typeface="+mn-cs"/>
              </a:endParaRPr>
            </a:p>
            <a:p>
              <a:endParaRPr lang="en-US" sz="1100"/>
            </a:p>
            <a:p>
              <a:r>
                <a:rPr lang="en-US" sz="1100"/>
                <a:t>==================================================================================================================================================</a:t>
              </a:r>
            </a:p>
          </xdr:txBody>
        </xdr:sp>
      </mc:Choice>
      <mc:Fallback xmlns="">
        <xdr:sp macro="" textlink="">
          <xdr:nvSpPr>
            <xdr:cNvPr id="6" name="TextBox 5">
              <a:extLst>
                <a:ext uri="{FF2B5EF4-FFF2-40B4-BE49-F238E27FC236}">
                  <a16:creationId xmlns:a16="http://schemas.microsoft.com/office/drawing/2014/main" id="{2C111F82-9C60-D7D7-9F39-A416367D149F}"/>
                </a:ext>
              </a:extLst>
            </xdr:cNvPr>
            <xdr:cNvSpPr txBox="1"/>
          </xdr:nvSpPr>
          <xdr:spPr>
            <a:xfrm>
              <a:off x="609600" y="4257674"/>
              <a:ext cx="10353675" cy="10039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Theory Behind</a:t>
              </a:r>
              <a:r>
                <a:rPr lang="en-US" sz="1600" b="1" baseline="0"/>
                <a:t> the Program</a:t>
              </a:r>
            </a:p>
            <a:p>
              <a:endParaRPr lang="en-US" sz="1600" b="1"/>
            </a:p>
            <a:p>
              <a:r>
                <a:rPr lang="en-US" sz="1100"/>
                <a:t>Here is a description of how the program determines the "Avg." value</a:t>
              </a:r>
              <a:r>
                <a:rPr lang="en-US" sz="1100" baseline="0"/>
                <a:t> for each trial on the "Data and Analysis" sheet:</a:t>
              </a:r>
            </a:p>
            <a:p>
              <a:endParaRPr lang="en-US" sz="1100" baseline="0"/>
            </a:p>
            <a:p>
              <a:r>
                <a:rPr lang="en-US" sz="1100">
                  <a:solidFill>
                    <a:schemeClr val="dk1"/>
                  </a:solidFill>
                  <a:effectLst/>
                  <a:latin typeface="+mn-lt"/>
                  <a:ea typeface="+mn-ea"/>
                  <a:cs typeface="+mn-cs"/>
                </a:rPr>
                <a:t>To find the</a:t>
              </a:r>
              <a:r>
                <a:rPr lang="en-US" sz="1100" baseline="0">
                  <a:solidFill>
                    <a:schemeClr val="dk1"/>
                  </a:solidFill>
                  <a:effectLst/>
                  <a:latin typeface="+mn-lt"/>
                  <a:ea typeface="+mn-ea"/>
                  <a:cs typeface="+mn-cs"/>
                </a:rPr>
                <a:t> "Avg." value for a subsequent trial</a:t>
              </a:r>
              <a:r>
                <a:rPr lang="en-US" sz="1100">
                  <a:solidFill>
                    <a:schemeClr val="dk1"/>
                  </a:solidFill>
                  <a:effectLst/>
                  <a:latin typeface="+mn-lt"/>
                  <a:ea typeface="+mn-ea"/>
                  <a:cs typeface="+mn-cs"/>
                </a:rPr>
                <a:t>, we work backward in the test sequence, starting at the nth exposure (the last completed trial), until a previous exposure (call it the p</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exposure) is found, such that there are as many fires as misfires in the p</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through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exposures. The (n+l)</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level is then obtained by averaging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stimulus (which is now the</a:t>
              </a:r>
              <a:r>
                <a:rPr lang="en-US" sz="1100" baseline="0">
                  <a:solidFill>
                    <a:schemeClr val="dk1"/>
                  </a:solidFill>
                  <a:effectLst/>
                  <a:latin typeface="+mn-lt"/>
                  <a:ea typeface="+mn-ea"/>
                  <a:cs typeface="+mn-cs"/>
                </a:rPr>
                <a:t> new</a:t>
              </a:r>
              <a:r>
                <a:rPr lang="en-US" sz="1100">
                  <a:solidFill>
                    <a:schemeClr val="dk1"/>
                  </a:solidFill>
                  <a:effectLst/>
                  <a:latin typeface="+mn-lt"/>
                  <a:ea typeface="+mn-ea"/>
                  <a:cs typeface="+mn-cs"/>
                </a:rPr>
                <a:t> “Prev.” value) with the p</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stimulus value. If there exists no previous exposure level satisfying the requirement stated above (as will always be the case for the second trial</a:t>
              </a:r>
              <a:r>
                <a:rPr lang="en-US" sz="1100" baseline="0">
                  <a:solidFill>
                    <a:schemeClr val="dk1"/>
                  </a:solidFill>
                  <a:effectLst/>
                  <a:latin typeface="+mn-lt"/>
                  <a:ea typeface="+mn-ea"/>
                  <a:cs typeface="+mn-cs"/>
                </a:rPr>
                <a:t>, for example)</a:t>
              </a:r>
              <a:r>
                <a:rPr lang="en-US" sz="1100">
                  <a:solidFill>
                    <a:schemeClr val="dk1"/>
                  </a:solidFill>
                  <a:effectLst/>
                  <a:latin typeface="+mn-lt"/>
                  <a:ea typeface="+mn-ea"/>
                  <a:cs typeface="+mn-cs"/>
                </a:rPr>
                <a:t>, then the (n+l)</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exposure level is obtained by averaging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level with the lower or upper stimulus limit of the test interval, according to whether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result was a fire or a misfire (no-fire). Use the upper limit if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trial was a misfire and use the lower limit if the n</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trial was a fire.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Remember</a:t>
              </a:r>
              <a:r>
                <a:rPr lang="en-US" sz="1100" baseline="0">
                  <a:solidFill>
                    <a:schemeClr val="dk1"/>
                  </a:solidFill>
                  <a:effectLst/>
                  <a:latin typeface="+mn-lt"/>
                  <a:ea typeface="+mn-ea"/>
                  <a:cs typeface="+mn-cs"/>
                </a:rPr>
                <a:t> that, for the first trial, the "Avg." value will be the upper logarithmic stimulus that was chosen. The procedure above begins with the second trial.</a:t>
              </a:r>
            </a:p>
            <a:p>
              <a:r>
                <a:rPr lang="en-US" sz="1100" baseline="0">
                  <a:solidFill>
                    <a:schemeClr val="dk1"/>
                  </a:solidFill>
                  <a:effectLst/>
                  <a:latin typeface="+mn-lt"/>
                  <a:ea typeface="+mn-ea"/>
                  <a:cs typeface="+mn-cs"/>
                </a:rPr>
                <a:t>==================================================================================================================================================</a:t>
              </a:r>
            </a:p>
            <a:p>
              <a:endParaRPr lang="en-US" sz="1100" baseline="0">
                <a:solidFill>
                  <a:schemeClr val="dk1"/>
                </a:solidFill>
                <a:effectLst/>
                <a:latin typeface="+mn-lt"/>
                <a:ea typeface="+mn-ea"/>
                <a:cs typeface="+mn-cs"/>
              </a:endParaRPr>
            </a:p>
            <a:p>
              <a:r>
                <a:rPr lang="en-US" sz="1100"/>
                <a:t>Here we include a discussion</a:t>
              </a:r>
              <a:r>
                <a:rPr lang="en-US" sz="1100" baseline="0"/>
                <a:t> of the mathematics being done in the right five columns of the table on the "Data and Analysis" sheet and how the final results are obtained:</a:t>
              </a:r>
            </a:p>
            <a:p>
              <a:endParaRPr lang="en-US" sz="1100" baseline="0"/>
            </a:p>
            <a:p>
              <a:r>
                <a:rPr lang="en-US" sz="1100">
                  <a:solidFill>
                    <a:schemeClr val="dk1"/>
                  </a:solidFill>
                  <a:effectLst/>
                  <a:latin typeface="+mn-lt"/>
                  <a:ea typeface="+mn-ea"/>
                  <a:cs typeface="+mn-cs"/>
                </a:rPr>
                <a:t>Suppose N trials are completed. The result will be a series of data pairs (s</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u</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The series (s</a:t>
              </a:r>
              <a:r>
                <a:rPr lang="en-US" sz="1100" baseline="-25000">
                  <a:solidFill>
                    <a:schemeClr val="dk1"/>
                  </a:solidFill>
                  <a:effectLst/>
                  <a:latin typeface="+mn-lt"/>
                  <a:ea typeface="+mn-ea"/>
                  <a:cs typeface="+mn-cs"/>
                </a:rPr>
                <a:t>1</a:t>
              </a:r>
              <a:r>
                <a:rPr lang="en-US" sz="1100">
                  <a:solidFill>
                    <a:schemeClr val="dk1"/>
                  </a:solidFill>
                  <a:effectLst/>
                  <a:latin typeface="+mn-lt"/>
                  <a:ea typeface="+mn-ea"/>
                  <a:cs typeface="+mn-cs"/>
                </a:rPr>
                <a:t>, s</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 s</a:t>
              </a:r>
              <a:r>
                <a:rPr lang="en-US" sz="1100" baseline="-25000">
                  <a:solidFill>
                    <a:schemeClr val="dk1"/>
                  </a:solidFill>
                  <a:effectLst/>
                  <a:latin typeface="+mn-lt"/>
                  <a:ea typeface="+mn-ea"/>
                  <a:cs typeface="+mn-cs"/>
                </a:rPr>
                <a:t>N</a:t>
              </a:r>
              <a:r>
                <a:rPr lang="en-US" sz="1100">
                  <a:solidFill>
                    <a:schemeClr val="dk1"/>
                  </a:solidFill>
                  <a:effectLst/>
                  <a:latin typeface="+mn-lt"/>
                  <a:ea typeface="+mn-ea"/>
                  <a:cs typeface="+mn-cs"/>
                </a:rPr>
                <a:t>) are the stimulus levels. The corresponding series (u</a:t>
              </a:r>
              <a:r>
                <a:rPr lang="en-US" sz="1100" baseline="-25000">
                  <a:solidFill>
                    <a:schemeClr val="dk1"/>
                  </a:solidFill>
                  <a:effectLst/>
                  <a:latin typeface="+mn-lt"/>
                  <a:ea typeface="+mn-ea"/>
                  <a:cs typeface="+mn-cs"/>
                </a:rPr>
                <a:t>1</a:t>
              </a:r>
              <a:r>
                <a:rPr lang="en-US" sz="1100">
                  <a:solidFill>
                    <a:schemeClr val="dk1"/>
                  </a:solidFill>
                  <a:effectLst/>
                  <a:latin typeface="+mn-lt"/>
                  <a:ea typeface="+mn-ea"/>
                  <a:cs typeface="+mn-cs"/>
                </a:rPr>
                <a:t>, u</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 u</a:t>
              </a:r>
              <a:r>
                <a:rPr lang="en-US" sz="1100" baseline="-25000">
                  <a:solidFill>
                    <a:schemeClr val="dk1"/>
                  </a:solidFill>
                  <a:effectLst/>
                  <a:latin typeface="+mn-lt"/>
                  <a:ea typeface="+mn-ea"/>
                  <a:cs typeface="+mn-cs"/>
                </a:rPr>
                <a:t>N</a:t>
              </a:r>
              <a:r>
                <a:rPr lang="en-US" sz="1100">
                  <a:solidFill>
                    <a:schemeClr val="dk1"/>
                  </a:solidFill>
                  <a:effectLst/>
                  <a:latin typeface="+mn-lt"/>
                  <a:ea typeface="+mn-ea"/>
                  <a:cs typeface="+mn-cs"/>
                </a:rPr>
                <a:t>) are the results of each trial. If the i</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EED fired, we set u</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=0. If it did not fire, we set u</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=1.</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When the testing has been completed,</a:t>
              </a:r>
              <a:r>
                <a:rPr lang="en-US" sz="1100" baseline="0">
                  <a:solidFill>
                    <a:schemeClr val="dk1"/>
                  </a:solidFill>
                  <a:effectLst/>
                  <a:latin typeface="+mn-lt"/>
                  <a:ea typeface="+mn-ea"/>
                  <a:cs typeface="+mn-cs"/>
                </a:rPr>
                <a:t> a good first estimate of the sample mean </a:t>
              </a:r>
              <a:r>
                <a:rPr lang="en-US" sz="1100">
                  <a:solidFill>
                    <a:schemeClr val="dk1"/>
                  </a:solidFill>
                  <a:effectLst/>
                  <a:latin typeface="+mn-lt"/>
                  <a:ea typeface="+mn-ea"/>
                  <a:cs typeface="+mn-cs"/>
                </a:rPr>
                <a:t>µ </a:t>
              </a:r>
              <a:r>
                <a:rPr lang="en-US" sz="1100" baseline="0">
                  <a:solidFill>
                    <a:schemeClr val="dk1"/>
                  </a:solidFill>
                  <a:effectLst/>
                  <a:latin typeface="+mn-lt"/>
                  <a:ea typeface="+mn-ea"/>
                  <a:cs typeface="+mn-cs"/>
                </a:rPr>
                <a:t>and standard deviation </a:t>
              </a:r>
              <a:r>
                <a:rPr lang="en-US" sz="1100">
                  <a:solidFill>
                    <a:schemeClr val="dk1"/>
                  </a:solidFill>
                  <a:effectLst/>
                  <a:latin typeface="+mn-lt"/>
                  <a:ea typeface="+mn-ea"/>
                  <a:cs typeface="+mn-cs"/>
                </a:rPr>
                <a:t>σ </a:t>
              </a:r>
              <a:r>
                <a:rPr lang="en-US" sz="1100" baseline="0">
                  <a:solidFill>
                    <a:schemeClr val="dk1"/>
                  </a:solidFill>
                  <a:effectLst/>
                  <a:latin typeface="+mn-lt"/>
                  <a:ea typeface="+mn-ea"/>
                  <a:cs typeface="+mn-cs"/>
                </a:rPr>
                <a:t>is obtained from analyzing the spread of our data. </a:t>
              </a:r>
              <a:r>
                <a:rPr lang="en-US" sz="1100">
                  <a:solidFill>
                    <a:schemeClr val="dk1"/>
                  </a:solidFill>
                  <a:effectLst/>
                  <a:latin typeface="+mn-lt"/>
                  <a:ea typeface="+mn-ea"/>
                  <a:cs typeface="+mn-cs"/>
                </a:rPr>
                <a:t>Then the following quantities for each data pair (s</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u</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are calculated, with our estimated µ and σ:</a:t>
              </a:r>
            </a:p>
            <a:p>
              <a:endParaRPr lang="en-US" sz="1100">
                <a:solidFill>
                  <a:schemeClr val="dk1"/>
                </a:solidFill>
                <a:effectLst/>
                <a:latin typeface="+mn-lt"/>
                <a:ea typeface="+mn-ea"/>
                <a:cs typeface="+mn-cs"/>
              </a:endParaRPr>
            </a:p>
            <a:p>
              <a:r>
                <a:rPr lang="en-US" sz="1100" i="0">
                  <a:solidFill>
                    <a:schemeClr val="dk1"/>
                  </a:solidFill>
                  <a:effectLst/>
                  <a:latin typeface="+mn-lt"/>
                  <a:ea typeface="+mn-ea"/>
                  <a:cs typeface="+mn-cs"/>
                </a:rPr>
                <a:t>𝑡_𝑖=(𝑠_𝑖−µ)/𝜎</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i="0">
                  <a:solidFill>
                    <a:schemeClr val="dk1"/>
                  </a:solidFill>
                  <a:effectLst/>
                  <a:latin typeface="+mn-lt"/>
                  <a:ea typeface="+mn-ea"/>
                  <a:cs typeface="+mn-cs"/>
                </a:rPr>
                <a:t>𝑔(𝑡)=1/√2𝜋 𝑒^(−𝑡^2/2)</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i="0">
                  <a:solidFill>
                    <a:schemeClr val="dk1"/>
                  </a:solidFill>
                  <a:effectLst/>
                  <a:latin typeface="+mn-lt"/>
                  <a:ea typeface="+mn-ea"/>
                  <a:cs typeface="+mn-cs"/>
                </a:rPr>
                <a:t>ℎ_𝑖=𝑢_𝑖/(1−𝐺_𝑖 )−(1−𝑢_𝑖)/𝐺_𝑖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i="0">
                  <a:solidFill>
                    <a:schemeClr val="dk1"/>
                  </a:solidFill>
                  <a:effectLst/>
                  <a:latin typeface="+mn-lt"/>
                  <a:ea typeface="+mn-ea"/>
                  <a:cs typeface="+mn-cs"/>
                </a:rPr>
                <a:t>𝐺_𝑖=∫2_(−∞)^(𝑡_𝑖)▒𝑔(𝑡)𝑑𝑡</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normalized stress deviate is t</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The Gaussian ordinate for t is g(t). The “outcome” weighting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parameter is h</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The Gaussian area from negative infinity to t</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(cumulative probability) is G</a:t>
              </a:r>
              <a:r>
                <a:rPr lang="en-US" sz="1100" baseline="-25000">
                  <a:solidFill>
                    <a:schemeClr val="dk1"/>
                  </a:solidFill>
                  <a:effectLst/>
                  <a:latin typeface="+mn-lt"/>
                  <a:ea typeface="+mn-ea"/>
                  <a:cs typeface="+mn-cs"/>
                </a:rPr>
                <a:t>i</a:t>
              </a:r>
              <a:r>
                <a:rPr lang="en-US" sz="1100">
                  <a:solidFill>
                    <a:schemeClr val="dk1"/>
                  </a:solidFill>
                  <a:effectLst/>
                  <a:latin typeface="+mn-lt"/>
                  <a:ea typeface="+mn-ea"/>
                  <a:cs typeface="+mn-cs"/>
                </a:rPr>
                <a:t>. We use our estimated values of (µ,σ) to calculate all these quantities.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From the above parameters, we form the following sums (which appear at the top middle of the data sheet on the "Data and Analysis"</a:t>
              </a:r>
              <a:r>
                <a:rPr lang="en-US" sz="1100" baseline="0">
                  <a:solidFill>
                    <a:schemeClr val="dk1"/>
                  </a:solidFill>
                  <a:effectLst/>
                  <a:latin typeface="+mn-lt"/>
                  <a:ea typeface="+mn-ea"/>
                  <a:cs typeface="+mn-cs"/>
                </a:rPr>
                <a:t> sheet</a:t>
              </a:r>
              <a:r>
                <a:rPr lang="en-US" sz="1100">
                  <a:solidFill>
                    <a:schemeClr val="dk1"/>
                  </a:solidFill>
                  <a:effectLst/>
                  <a:latin typeface="+mn-lt"/>
                  <a:ea typeface="+mn-ea"/>
                  <a:cs typeface="+mn-cs"/>
                </a:rPr>
                <a:t>) and see if the results are zeros:</a:t>
              </a:r>
            </a:p>
            <a:p>
              <a:r>
                <a:rPr lang="en-US" sz="1100">
                  <a:solidFill>
                    <a:schemeClr val="dk1"/>
                  </a:solidFill>
                  <a:effectLst/>
                  <a:latin typeface="+mn-lt"/>
                  <a:ea typeface="+mn-ea"/>
                  <a:cs typeface="+mn-cs"/>
                </a:rPr>
                <a:t> </a:t>
              </a:r>
            </a:p>
            <a:p>
              <a:r>
                <a:rPr lang="en-US" sz="1100" i="0">
                  <a:solidFill>
                    <a:schemeClr val="dk1"/>
                  </a:solidFill>
                  <a:effectLst/>
                  <a:latin typeface="+mn-lt"/>
                  <a:ea typeface="+mn-ea"/>
                  <a:cs typeface="+mn-cs"/>
                </a:rPr>
                <a:t>∑1_(𝑖=1)^𝑁▒〖𝑔(𝑡_𝑖 ) ℎ_𝑖=0〗</a:t>
              </a:r>
              <a:endParaRPr lang="en-US" sz="1100">
                <a:solidFill>
                  <a:schemeClr val="dk1"/>
                </a:solidFill>
                <a:effectLst/>
                <a:latin typeface="+mn-lt"/>
                <a:ea typeface="+mn-ea"/>
                <a:cs typeface="+mn-cs"/>
              </a:endParaRPr>
            </a:p>
            <a:p>
              <a:r>
                <a:rPr lang="en-US" sz="1100" i="0">
                  <a:solidFill>
                    <a:schemeClr val="dk1"/>
                  </a:solidFill>
                  <a:effectLst/>
                  <a:latin typeface="+mn-lt"/>
                  <a:ea typeface="+mn-ea"/>
                  <a:cs typeface="+mn-cs"/>
                </a:rPr>
                <a:t>∑1_(𝑖=1)^𝑁▒〖𝑡_𝑖 𝑔(𝑡_𝑖 ) ℎ_𝑖=0〗</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not, we try various values of (µ,σ) – our assumed mean and standard deviation – until the equalities hold true. When the sums are zero (or nearly zero) then our estimated values of µ and σ are the correct values for the data in the test. It is more helpful to add the squares of the sums of the </a:t>
              </a:r>
              <a:r>
                <a:rPr lang="en-US" sz="1100" i="0">
                  <a:solidFill>
                    <a:schemeClr val="dk1"/>
                  </a:solidFill>
                  <a:effectLst/>
                  <a:latin typeface="+mn-lt"/>
                  <a:ea typeface="+mn-ea"/>
                  <a:cs typeface="+mn-cs"/>
                </a:rPr>
                <a:t>𝑔ℎ</a:t>
              </a:r>
              <a:r>
                <a:rPr lang="en-US" sz="1100">
                  <a:solidFill>
                    <a:schemeClr val="dk1"/>
                  </a:solidFill>
                  <a:effectLst/>
                  <a:latin typeface="+mn-lt"/>
                  <a:ea typeface="+mn-ea"/>
                  <a:cs typeface="+mn-cs"/>
                </a:rPr>
                <a:t> and </a:t>
              </a:r>
              <a:r>
                <a:rPr lang="en-US" sz="1100" i="0">
                  <a:solidFill>
                    <a:schemeClr val="dk1"/>
                  </a:solidFill>
                  <a:effectLst/>
                  <a:latin typeface="+mn-lt"/>
                  <a:ea typeface="+mn-ea"/>
                  <a:cs typeface="+mn-cs"/>
                </a:rPr>
                <a:t>𝑡𝑔ℎ</a:t>
              </a:r>
              <a:r>
                <a:rPr lang="en-US" sz="1100">
                  <a:solidFill>
                    <a:schemeClr val="dk1"/>
                  </a:solidFill>
                  <a:effectLst/>
                  <a:latin typeface="+mn-lt"/>
                  <a:ea typeface="+mn-ea"/>
                  <a:cs typeface="+mn-cs"/>
                </a:rPr>
                <a:t> columns and find when that value is equal or closest to zero. This would resolve the situation in which one column may be, or may be close to, the negative of the other column. In this case, the two values would add to, or approximately to, zero, but may individually be large.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We can use the final values of µ and σ to characterize the firing probability of the items that we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tested. For instance, the no-fire and all-fire voltages can be calculated:</a:t>
              </a:r>
            </a:p>
            <a:p>
              <a:r>
                <a:rPr lang="en-US" sz="1100">
                  <a:solidFill>
                    <a:schemeClr val="dk1"/>
                  </a:solidFill>
                  <a:effectLst/>
                  <a:latin typeface="+mn-lt"/>
                  <a:ea typeface="+mn-ea"/>
                  <a:cs typeface="+mn-cs"/>
                </a:rPr>
                <a:t> </a:t>
              </a:r>
            </a:p>
            <a:p>
              <a:r>
                <a:rPr lang="en-US" sz="1100" i="0">
                  <a:solidFill>
                    <a:schemeClr val="dk1"/>
                  </a:solidFill>
                  <a:effectLst/>
                  <a:latin typeface="+mn-lt"/>
                  <a:ea typeface="+mn-ea"/>
                  <a:cs typeface="+mn-cs"/>
                </a:rPr>
                <a:t>𝑉_(𝑛𝑜−𝑓𝑖𝑟𝑒)=10^(µ−2.33𝜎)</a:t>
              </a:r>
              <a:endParaRPr lang="en-US" sz="1100">
                <a:solidFill>
                  <a:schemeClr val="dk1"/>
                </a:solidFill>
                <a:effectLst/>
                <a:latin typeface="+mn-lt"/>
                <a:ea typeface="+mn-ea"/>
                <a:cs typeface="+mn-cs"/>
              </a:endParaRPr>
            </a:p>
            <a:p>
              <a:r>
                <a:rPr lang="en-US" sz="1100" i="0">
                  <a:solidFill>
                    <a:schemeClr val="dk1"/>
                  </a:solidFill>
                  <a:effectLst/>
                  <a:latin typeface="+mn-lt"/>
                  <a:ea typeface="+mn-ea"/>
                  <a:cs typeface="+mn-cs"/>
                </a:rPr>
                <a:t>𝑉_(𝑎𝑙𝑙−𝑓𝑖𝑟𝑒)=10^(µ+2.33𝜎)</a:t>
              </a:r>
              <a:endParaRPr lang="en-US" sz="1100">
                <a:solidFill>
                  <a:schemeClr val="dk1"/>
                </a:solidFill>
                <a:effectLst/>
                <a:latin typeface="+mn-lt"/>
                <a:ea typeface="+mn-ea"/>
                <a:cs typeface="+mn-cs"/>
              </a:endParaRPr>
            </a:p>
            <a:p>
              <a:endParaRPr lang="en-US" sz="1100"/>
            </a:p>
            <a:p>
              <a:r>
                <a:rPr lang="en-US" sz="1100"/>
                <a:t>==================================================================================================================================================</a:t>
              </a:r>
            </a:p>
          </xdr:txBody>
        </xdr:sp>
      </mc:Fallback>
    </mc:AlternateContent>
    <xdr:clientData/>
  </xdr:twoCellAnchor>
  <xdr:twoCellAnchor editAs="oneCell">
    <xdr:from>
      <xdr:col>17</xdr:col>
      <xdr:colOff>438150</xdr:colOff>
      <xdr:row>1</xdr:row>
      <xdr:rowOff>0</xdr:rowOff>
    </xdr:from>
    <xdr:to>
      <xdr:col>21</xdr:col>
      <xdr:colOff>151825</xdr:colOff>
      <xdr:row>15</xdr:row>
      <xdr:rowOff>155693</xdr:rowOff>
    </xdr:to>
    <xdr:pic>
      <xdr:nvPicPr>
        <xdr:cNvPr id="8" name="Picture 7">
          <a:extLst>
            <a:ext uri="{FF2B5EF4-FFF2-40B4-BE49-F238E27FC236}">
              <a16:creationId xmlns:a16="http://schemas.microsoft.com/office/drawing/2014/main" id="{2FBBA744-CE27-4336-1258-573675863E7E}"/>
            </a:ext>
          </a:extLst>
        </xdr:cNvPr>
        <xdr:cNvPicPr>
          <a:picLocks noChangeAspect="1"/>
        </xdr:cNvPicPr>
      </xdr:nvPicPr>
      <xdr:blipFill>
        <a:blip xmlns:r="http://schemas.openxmlformats.org/officeDocument/2006/relationships" r:embed="rId1"/>
        <a:stretch>
          <a:fillRect/>
        </a:stretch>
      </xdr:blipFill>
      <xdr:spPr>
        <a:xfrm>
          <a:off x="10801350" y="190500"/>
          <a:ext cx="2152075" cy="2822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73025</xdr:colOff>
      <xdr:row>94</xdr:row>
      <xdr:rowOff>139700</xdr:rowOff>
    </xdr:from>
    <xdr:to>
      <xdr:col>4</xdr:col>
      <xdr:colOff>539750</xdr:colOff>
      <xdr:row>109</xdr:row>
      <xdr:rowOff>120650</xdr:rowOff>
    </xdr:to>
    <xdr:graphicFrame macro="">
      <xdr:nvGraphicFramePr>
        <xdr:cNvPr id="2" name="Chart 1">
          <a:extLst>
            <a:ext uri="{FF2B5EF4-FFF2-40B4-BE49-F238E27FC236}">
              <a16:creationId xmlns:a16="http://schemas.microsoft.com/office/drawing/2014/main" id="{E985E475-605C-4DFB-A3B8-017ECD2959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58</xdr:col>
      <xdr:colOff>19050</xdr:colOff>
      <xdr:row>0</xdr:row>
      <xdr:rowOff>180975</xdr:rowOff>
    </xdr:from>
    <xdr:to>
      <xdr:col>61</xdr:col>
      <xdr:colOff>342325</xdr:colOff>
      <xdr:row>15</xdr:row>
      <xdr:rowOff>98543</xdr:rowOff>
    </xdr:to>
    <xdr:pic>
      <xdr:nvPicPr>
        <xdr:cNvPr id="3" name="Picture 2">
          <a:extLst>
            <a:ext uri="{FF2B5EF4-FFF2-40B4-BE49-F238E27FC236}">
              <a16:creationId xmlns:a16="http://schemas.microsoft.com/office/drawing/2014/main" id="{45BBB34C-DB31-53D6-0F70-0502D5354310}"/>
            </a:ext>
          </a:extLst>
        </xdr:cNvPr>
        <xdr:cNvPicPr>
          <a:picLocks noChangeAspect="1"/>
        </xdr:cNvPicPr>
      </xdr:nvPicPr>
      <xdr:blipFill>
        <a:blip xmlns:r="http://schemas.openxmlformats.org/officeDocument/2006/relationships" r:embed="rId2"/>
        <a:stretch>
          <a:fillRect/>
        </a:stretch>
      </xdr:blipFill>
      <xdr:spPr>
        <a:xfrm>
          <a:off x="8124825" y="180975"/>
          <a:ext cx="2152075" cy="28226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2381</xdr:colOff>
      <xdr:row>1</xdr:row>
      <xdr:rowOff>178593</xdr:rowOff>
    </xdr:from>
    <xdr:to>
      <xdr:col>7</xdr:col>
      <xdr:colOff>35718</xdr:colOff>
      <xdr:row>17</xdr:row>
      <xdr:rowOff>142875</xdr:rowOff>
    </xdr:to>
    <xdr:graphicFrame macro="">
      <xdr:nvGraphicFramePr>
        <xdr:cNvPr id="2" name="Chart 1">
          <a:extLst>
            <a:ext uri="{FF2B5EF4-FFF2-40B4-BE49-F238E27FC236}">
              <a16:creationId xmlns:a16="http://schemas.microsoft.com/office/drawing/2014/main" id="{20F6F76C-A1EB-46B1-8ABC-49E517016D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1</xdr:row>
      <xdr:rowOff>9525</xdr:rowOff>
    </xdr:from>
    <xdr:to>
      <xdr:col>12</xdr:col>
      <xdr:colOff>323275</xdr:colOff>
      <xdr:row>15</xdr:row>
      <xdr:rowOff>165218</xdr:rowOff>
    </xdr:to>
    <xdr:pic>
      <xdr:nvPicPr>
        <xdr:cNvPr id="3" name="Picture 2">
          <a:extLst>
            <a:ext uri="{FF2B5EF4-FFF2-40B4-BE49-F238E27FC236}">
              <a16:creationId xmlns:a16="http://schemas.microsoft.com/office/drawing/2014/main" id="{5D5589DE-C548-9C2A-84BC-DD3BF9236F8B}"/>
            </a:ext>
          </a:extLst>
        </xdr:cNvPr>
        <xdr:cNvPicPr>
          <a:picLocks noChangeAspect="1"/>
        </xdr:cNvPicPr>
      </xdr:nvPicPr>
      <xdr:blipFill>
        <a:blip xmlns:r="http://schemas.openxmlformats.org/officeDocument/2006/relationships" r:embed="rId2"/>
        <a:stretch>
          <a:fillRect/>
        </a:stretch>
      </xdr:blipFill>
      <xdr:spPr>
        <a:xfrm>
          <a:off x="6553200" y="200025"/>
          <a:ext cx="2152075" cy="2822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BCC52-C734-41E1-B236-92EB271F7826}">
  <dimension ref="A1"/>
  <sheetViews>
    <sheetView tabSelected="1" workbookViewId="0">
      <selection activeCell="A2" sqref="A2"/>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13"/>
  <sheetViews>
    <sheetView workbookViewId="0">
      <selection activeCell="A2" sqref="A2"/>
    </sheetView>
  </sheetViews>
  <sheetFormatPr defaultRowHeight="15" x14ac:dyDescent="0.25"/>
  <cols>
    <col min="3" max="3" width="9.140625" customWidth="1"/>
    <col min="6" max="6" width="12.42578125" style="5" customWidth="1"/>
    <col min="7" max="7" width="10.5703125" customWidth="1"/>
    <col min="9" max="9" width="9.140625" customWidth="1"/>
    <col min="10" max="11" width="12.7109375" bestFit="1" customWidth="1"/>
    <col min="12" max="56" width="0" hidden="1" customWidth="1"/>
    <col min="57" max="57" width="1.5703125" hidden="1" customWidth="1"/>
  </cols>
  <sheetData>
    <row r="1" spans="1:29" s="1" customFormat="1" ht="15.75" thickBot="1" x14ac:dyDescent="0.3">
      <c r="A1" s="1" t="s">
        <v>0</v>
      </c>
      <c r="B1" s="1" t="s">
        <v>1</v>
      </c>
      <c r="D1" s="1" t="s">
        <v>2</v>
      </c>
      <c r="E1" s="1" t="s">
        <v>3</v>
      </c>
      <c r="F1" s="1" t="s">
        <v>4</v>
      </c>
      <c r="H1" s="1" t="s">
        <v>5</v>
      </c>
      <c r="I1" s="1" t="s">
        <v>6</v>
      </c>
    </row>
    <row r="2" spans="1:29" ht="15.75" thickBot="1" x14ac:dyDescent="0.3">
      <c r="A2" s="14"/>
      <c r="B2" s="15"/>
      <c r="D2" s="23">
        <f>SUM(J6:J77)</f>
        <v>0</v>
      </c>
      <c r="E2" s="24">
        <f>SUM(K6:K77)</f>
        <v>0</v>
      </c>
      <c r="F2" s="25">
        <f>E2*E2+D2*D2</f>
        <v>0</v>
      </c>
      <c r="H2" t="e">
        <f>LOG10(H3)</f>
        <v>#NUM!</v>
      </c>
      <c r="I2" s="4" t="e">
        <f>LOG10(I3)</f>
        <v>#NUM!</v>
      </c>
    </row>
    <row r="3" spans="1:29" ht="15.75" thickBot="1" x14ac:dyDescent="0.3">
      <c r="A3" s="2"/>
      <c r="D3" s="2"/>
      <c r="E3" s="2"/>
      <c r="F3" s="3"/>
      <c r="G3" s="5" t="s">
        <v>43</v>
      </c>
      <c r="H3" s="14"/>
      <c r="I3" s="15"/>
    </row>
    <row r="4" spans="1:29" ht="15.75" thickBot="1" x14ac:dyDescent="0.3">
      <c r="A4" s="11"/>
      <c r="B4" s="11"/>
      <c r="C4" s="11"/>
      <c r="D4" s="11"/>
      <c r="E4" s="11"/>
      <c r="F4" s="12"/>
      <c r="G4" s="11"/>
      <c r="H4" s="11"/>
      <c r="I4" s="11"/>
      <c r="J4" s="11"/>
      <c r="K4" s="11"/>
    </row>
    <row r="5" spans="1:29" s="1" customFormat="1" ht="15.75" thickBot="1" x14ac:dyDescent="0.3">
      <c r="A5" s="13" t="s">
        <v>7</v>
      </c>
      <c r="B5" s="13" t="s">
        <v>8</v>
      </c>
      <c r="C5" s="13" t="s">
        <v>9</v>
      </c>
      <c r="D5" s="13" t="s">
        <v>10</v>
      </c>
      <c r="E5" s="13" t="s">
        <v>11</v>
      </c>
      <c r="F5" s="13" t="s">
        <v>12</v>
      </c>
      <c r="G5" s="13" t="s">
        <v>13</v>
      </c>
      <c r="H5" s="13" t="s">
        <v>14</v>
      </c>
      <c r="I5" s="13" t="s">
        <v>15</v>
      </c>
      <c r="J5" s="13" t="s">
        <v>16</v>
      </c>
      <c r="K5" s="13" t="s">
        <v>17</v>
      </c>
    </row>
    <row r="6" spans="1:29" x14ac:dyDescent="0.25">
      <c r="A6">
        <v>1</v>
      </c>
      <c r="B6" s="4" t="e">
        <f>+H2</f>
        <v>#NUM!</v>
      </c>
      <c r="C6" s="4" t="e">
        <f>+I2</f>
        <v>#NUM!</v>
      </c>
      <c r="D6" s="4" t="e">
        <f>AVERAGE(B6:C6)</f>
        <v>#NUM!</v>
      </c>
      <c r="E6" s="4" t="e">
        <f>10^D6</f>
        <v>#NUM!</v>
      </c>
      <c r="G6" s="26" t="str">
        <f t="shared" ref="G6:G50" si="0">IF(ISBLANK(F6),"",(D6-$A$2)/$B$2)</f>
        <v/>
      </c>
      <c r="H6" s="27" t="str">
        <f t="shared" ref="H6:H50" si="1">IF(ISBLANK(F6),"",(1/SQRT(2*3.14159))*EXP(-G6*G6/2))</f>
        <v/>
      </c>
      <c r="I6" s="27" t="str">
        <f t="shared" ref="I6:I50" si="2">IF(ISBLANK(F6),"",F6/(1-NORMSDIST(G6))-(1-F6)/NORMSDIST(G6))</f>
        <v/>
      </c>
      <c r="J6" s="28" t="str">
        <f t="shared" ref="J6:J50" si="3">IF(ISBLANK(F6),"",H6*I6)</f>
        <v/>
      </c>
      <c r="K6" s="28" t="str">
        <f t="shared" ref="K6:K50" si="4">IF(ISBLANK(F6),"",G6*J6)</f>
        <v/>
      </c>
    </row>
    <row r="7" spans="1:29" x14ac:dyDescent="0.25">
      <c r="A7" t="str">
        <f t="shared" ref="A7:A50" si="5">IF(ISBLANK(F6),"",A6+1)</f>
        <v/>
      </c>
      <c r="B7" s="4" t="str">
        <f t="shared" ref="B7:B50" si="6">IF(ISBLANK(F6),"",D6)</f>
        <v/>
      </c>
      <c r="C7" s="4" t="str">
        <f>IF(ISBLANK(F6),"",IF(F6=0,H2,I2))</f>
        <v/>
      </c>
      <c r="D7" s="4" t="str">
        <f>IF(ISBLANK(F6),"",AVERAGE(B7:C7))</f>
        <v/>
      </c>
      <c r="E7" s="4" t="str">
        <f t="shared" ref="E7:E36" si="7">IF(ISBLANK(F6),"",10^(D7))</f>
        <v/>
      </c>
      <c r="G7" s="29" t="str">
        <f t="shared" si="0"/>
        <v/>
      </c>
      <c r="H7" s="3" t="str">
        <f t="shared" si="1"/>
        <v/>
      </c>
      <c r="I7" s="3" t="str">
        <f t="shared" si="2"/>
        <v/>
      </c>
      <c r="J7" s="2" t="str">
        <f t="shared" si="3"/>
        <v/>
      </c>
      <c r="K7" s="2" t="str">
        <f t="shared" si="4"/>
        <v/>
      </c>
    </row>
    <row r="8" spans="1:29" x14ac:dyDescent="0.25">
      <c r="A8" t="str">
        <f t="shared" si="5"/>
        <v/>
      </c>
      <c r="B8" s="4" t="str">
        <f t="shared" si="6"/>
        <v/>
      </c>
      <c r="C8" s="4" t="str">
        <f t="shared" ref="C8:C50" si="8">IF(ISBLANK(F7),"",L8)</f>
        <v/>
      </c>
      <c r="D8" s="4" t="str">
        <f t="shared" ref="D8:D50" si="9">IF(ISBLANK(F7),"",AVERAGE(B8:C8))</f>
        <v/>
      </c>
      <c r="E8" s="4" t="str">
        <f t="shared" si="7"/>
        <v/>
      </c>
      <c r="G8" s="29" t="str">
        <f t="shared" si="0"/>
        <v/>
      </c>
      <c r="H8" s="3" t="str">
        <f t="shared" si="1"/>
        <v/>
      </c>
      <c r="I8" s="3" t="str">
        <f t="shared" si="2"/>
        <v/>
      </c>
      <c r="J8" s="2" t="str">
        <f t="shared" si="3"/>
        <v/>
      </c>
      <c r="K8" s="2" t="str">
        <f t="shared" si="4"/>
        <v/>
      </c>
      <c r="L8" s="4" t="e">
        <f t="shared" ref="L8:L50" ca="1" si="10">IF(M8=0,INDIRECT(ADDRESS(2,8+F7)),INDIRECT(ADDRESS(ROW()-M8-1,4)))</f>
        <v>#NUM!</v>
      </c>
      <c r="M8">
        <f t="shared" ref="M8:M50" ca="1" si="11">IFERROR(N8,0)</f>
        <v>0</v>
      </c>
      <c r="N8" t="e">
        <f ca="1">MATCH(0.5,O8:INDIRECT(ADDRESS(ROW(),ROW()+8)),0)</f>
        <v>#N/A</v>
      </c>
      <c r="O8" s="4" t="e">
        <f ca="1">AVERAGE(INDIRECT(ADDRESS(ROW()-1,6)):INDIRECT(ADDRESS(COLUMN()-10,6)))</f>
        <v>#DIV/0!</v>
      </c>
      <c r="P8" s="4"/>
      <c r="Q8" s="4"/>
      <c r="R8" s="4"/>
      <c r="S8" s="4"/>
      <c r="T8" s="4"/>
      <c r="U8" s="4"/>
      <c r="V8" s="4"/>
    </row>
    <row r="9" spans="1:29" x14ac:dyDescent="0.25">
      <c r="A9" t="str">
        <f t="shared" si="5"/>
        <v/>
      </c>
      <c r="B9" s="4" t="str">
        <f t="shared" si="6"/>
        <v/>
      </c>
      <c r="C9" s="4" t="str">
        <f t="shared" si="8"/>
        <v/>
      </c>
      <c r="D9" s="4" t="str">
        <f t="shared" si="9"/>
        <v/>
      </c>
      <c r="E9" s="4" t="str">
        <f t="shared" si="7"/>
        <v/>
      </c>
      <c r="G9" s="29" t="str">
        <f t="shared" si="0"/>
        <v/>
      </c>
      <c r="H9" s="3" t="str">
        <f t="shared" si="1"/>
        <v/>
      </c>
      <c r="I9" s="3" t="str">
        <f t="shared" si="2"/>
        <v/>
      </c>
      <c r="J9" s="2" t="str">
        <f t="shared" si="3"/>
        <v/>
      </c>
      <c r="K9" s="2" t="str">
        <f t="shared" si="4"/>
        <v/>
      </c>
      <c r="L9" s="4" t="e">
        <f t="shared" ca="1" si="10"/>
        <v>#NUM!</v>
      </c>
      <c r="M9">
        <f t="shared" ca="1" si="11"/>
        <v>0</v>
      </c>
      <c r="N9" t="e">
        <f ca="1">MATCH(0.5,O9:INDIRECT(ADDRESS(ROW(),ROW()+8)),0)</f>
        <v>#N/A</v>
      </c>
      <c r="O9" s="4" t="e">
        <f ca="1">AVERAGE(INDIRECT(ADDRESS(ROW()-1,6)):INDIRECT(ADDRESS(ROW()-COLUMN()+13,6)))</f>
        <v>#DIV/0!</v>
      </c>
      <c r="P9" s="4" t="e">
        <f ca="1">AVERAGE(INDIRECT(ADDRESS(ROW()-1,6)):INDIRECT(ADDRESS(ROW()-COLUMN()+13,6)))</f>
        <v>#DIV/0!</v>
      </c>
      <c r="Q9" s="4"/>
      <c r="R9" s="4"/>
      <c r="S9" s="4"/>
      <c r="T9" s="4"/>
      <c r="U9" s="4"/>
      <c r="V9" s="4"/>
    </row>
    <row r="10" spans="1:29" x14ac:dyDescent="0.25">
      <c r="A10" t="str">
        <f t="shared" si="5"/>
        <v/>
      </c>
      <c r="B10" s="4" t="str">
        <f t="shared" si="6"/>
        <v/>
      </c>
      <c r="C10" s="4" t="str">
        <f t="shared" si="8"/>
        <v/>
      </c>
      <c r="D10" s="4" t="str">
        <f t="shared" si="9"/>
        <v/>
      </c>
      <c r="E10" s="4" t="str">
        <f t="shared" si="7"/>
        <v/>
      </c>
      <c r="G10" s="29" t="str">
        <f t="shared" si="0"/>
        <v/>
      </c>
      <c r="H10" s="3" t="str">
        <f t="shared" si="1"/>
        <v/>
      </c>
      <c r="I10" s="3" t="str">
        <f t="shared" si="2"/>
        <v/>
      </c>
      <c r="J10" s="2" t="str">
        <f t="shared" si="3"/>
        <v/>
      </c>
      <c r="K10" s="2" t="str">
        <f t="shared" si="4"/>
        <v/>
      </c>
      <c r="L10" s="4" t="e">
        <f t="shared" ca="1" si="10"/>
        <v>#NUM!</v>
      </c>
      <c r="M10">
        <f t="shared" ca="1" si="11"/>
        <v>0</v>
      </c>
      <c r="N10" t="e">
        <f ca="1">MATCH(0.5,O10:INDIRECT(ADDRESS(ROW(),ROW()+8)),0)</f>
        <v>#N/A</v>
      </c>
      <c r="O10" s="4" t="e">
        <f ca="1">AVERAGE(INDIRECT(ADDRESS(ROW()-1,6)):INDIRECT(ADDRESS(ROW()-COLUMN()+13,6)))</f>
        <v>#DIV/0!</v>
      </c>
      <c r="P10" s="4" t="e">
        <f ca="1">AVERAGE(INDIRECT(ADDRESS(ROW()-1,6)):INDIRECT(ADDRESS(ROW()-COLUMN()+13,6)))</f>
        <v>#DIV/0!</v>
      </c>
      <c r="Q10" s="4" t="e">
        <f ca="1">AVERAGE(INDIRECT(ADDRESS(ROW()-1,6)):INDIRECT(ADDRESS(ROW()-COLUMN()+13,6)))</f>
        <v>#DIV/0!</v>
      </c>
      <c r="R10" s="4"/>
      <c r="S10" s="4"/>
      <c r="T10" s="4"/>
      <c r="U10" s="4"/>
      <c r="V10" s="4"/>
    </row>
    <row r="11" spans="1:29" x14ac:dyDescent="0.25">
      <c r="A11" t="str">
        <f t="shared" si="5"/>
        <v/>
      </c>
      <c r="B11" s="4" t="str">
        <f t="shared" si="6"/>
        <v/>
      </c>
      <c r="C11" s="4" t="str">
        <f t="shared" si="8"/>
        <v/>
      </c>
      <c r="D11" s="4" t="str">
        <f t="shared" si="9"/>
        <v/>
      </c>
      <c r="E11" s="4" t="str">
        <f t="shared" si="7"/>
        <v/>
      </c>
      <c r="G11" s="29" t="str">
        <f t="shared" si="0"/>
        <v/>
      </c>
      <c r="H11" s="3" t="str">
        <f t="shared" si="1"/>
        <v/>
      </c>
      <c r="I11" s="3" t="str">
        <f t="shared" si="2"/>
        <v/>
      </c>
      <c r="J11" s="2" t="str">
        <f t="shared" si="3"/>
        <v/>
      </c>
      <c r="K11" s="2" t="str">
        <f t="shared" si="4"/>
        <v/>
      </c>
      <c r="L11" s="4" t="e">
        <f t="shared" ca="1" si="10"/>
        <v>#NUM!</v>
      </c>
      <c r="M11">
        <f t="shared" ca="1" si="11"/>
        <v>0</v>
      </c>
      <c r="N11" t="e">
        <f ca="1">MATCH(0.5,O11:INDIRECT(ADDRESS(ROW(),ROW()+8)),0)</f>
        <v>#N/A</v>
      </c>
      <c r="O11" s="4" t="e">
        <f ca="1">AVERAGE(INDIRECT(ADDRESS(ROW()-1,6)):INDIRECT(ADDRESS(ROW()-COLUMN()+13,6)))</f>
        <v>#DIV/0!</v>
      </c>
      <c r="P11" s="4" t="e">
        <f ca="1">AVERAGE(INDIRECT(ADDRESS(ROW()-1,6)):INDIRECT(ADDRESS(ROW()-COLUMN()+13,6)))</f>
        <v>#DIV/0!</v>
      </c>
      <c r="Q11" s="4" t="e">
        <f ca="1">AVERAGE(INDIRECT(ADDRESS(ROW()-1,6)):INDIRECT(ADDRESS(ROW()-COLUMN()+13,6)))</f>
        <v>#DIV/0!</v>
      </c>
      <c r="R11" s="4" t="e">
        <f ca="1">AVERAGE(INDIRECT(ADDRESS(ROW()-1,6)):INDIRECT(ADDRESS(ROW()-COLUMN()+13,6)))</f>
        <v>#DIV/0!</v>
      </c>
      <c r="S11" s="4"/>
      <c r="T11" s="4"/>
      <c r="U11" s="4"/>
      <c r="V11" s="4"/>
    </row>
    <row r="12" spans="1:29" x14ac:dyDescent="0.25">
      <c r="A12" t="str">
        <f t="shared" si="5"/>
        <v/>
      </c>
      <c r="B12" s="4" t="str">
        <f t="shared" si="6"/>
        <v/>
      </c>
      <c r="C12" s="4" t="str">
        <f t="shared" si="8"/>
        <v/>
      </c>
      <c r="D12" s="4" t="str">
        <f t="shared" si="9"/>
        <v/>
      </c>
      <c r="E12" s="4" t="str">
        <f t="shared" si="7"/>
        <v/>
      </c>
      <c r="G12" s="29" t="str">
        <f t="shared" si="0"/>
        <v/>
      </c>
      <c r="H12" s="3" t="str">
        <f t="shared" si="1"/>
        <v/>
      </c>
      <c r="I12" s="3" t="str">
        <f t="shared" si="2"/>
        <v/>
      </c>
      <c r="J12" s="2" t="str">
        <f t="shared" si="3"/>
        <v/>
      </c>
      <c r="K12" s="2" t="str">
        <f t="shared" si="4"/>
        <v/>
      </c>
      <c r="L12" s="4" t="e">
        <f t="shared" ca="1" si="10"/>
        <v>#NUM!</v>
      </c>
      <c r="M12">
        <f t="shared" ca="1" si="11"/>
        <v>0</v>
      </c>
      <c r="N12" t="e">
        <f ca="1">MATCH(0.5,O12:INDIRECT(ADDRESS(ROW(),ROW()+8)),0)</f>
        <v>#N/A</v>
      </c>
      <c r="O12" s="4" t="e">
        <f ca="1">AVERAGE(INDIRECT(ADDRESS(ROW()-1,6)):INDIRECT(ADDRESS(ROW()-COLUMN()+13,6)))</f>
        <v>#DIV/0!</v>
      </c>
      <c r="P12" s="4" t="e">
        <f ca="1">AVERAGE(INDIRECT(ADDRESS(ROW()-1,6)):INDIRECT(ADDRESS(ROW()-COLUMN()+13,6)))</f>
        <v>#DIV/0!</v>
      </c>
      <c r="Q12" s="4" t="e">
        <f ca="1">AVERAGE(INDIRECT(ADDRESS(ROW()-1,6)):INDIRECT(ADDRESS(ROW()-COLUMN()+13,6)))</f>
        <v>#DIV/0!</v>
      </c>
      <c r="R12" s="4" t="e">
        <f ca="1">AVERAGE(INDIRECT(ADDRESS(ROW()-1,6)):INDIRECT(ADDRESS(ROW()-COLUMN()+13,6)))</f>
        <v>#DIV/0!</v>
      </c>
      <c r="S12" s="4" t="e">
        <f ca="1">AVERAGE(INDIRECT(ADDRESS(ROW()-1,6)):INDIRECT(ADDRESS(ROW()-COLUMN()+13,6)))</f>
        <v>#DIV/0!</v>
      </c>
      <c r="T12" s="4"/>
      <c r="U12" s="4"/>
      <c r="V12" s="4"/>
    </row>
    <row r="13" spans="1:29" x14ac:dyDescent="0.25">
      <c r="A13" t="str">
        <f t="shared" si="5"/>
        <v/>
      </c>
      <c r="B13" s="4" t="str">
        <f t="shared" si="6"/>
        <v/>
      </c>
      <c r="C13" s="4" t="str">
        <f t="shared" si="8"/>
        <v/>
      </c>
      <c r="D13" s="4" t="str">
        <f t="shared" si="9"/>
        <v/>
      </c>
      <c r="E13" s="4" t="str">
        <f t="shared" si="7"/>
        <v/>
      </c>
      <c r="G13" s="29" t="str">
        <f t="shared" si="0"/>
        <v/>
      </c>
      <c r="H13" s="3" t="str">
        <f t="shared" si="1"/>
        <v/>
      </c>
      <c r="I13" s="3" t="str">
        <f t="shared" si="2"/>
        <v/>
      </c>
      <c r="J13" s="2" t="str">
        <f t="shared" si="3"/>
        <v/>
      </c>
      <c r="K13" s="2" t="str">
        <f t="shared" si="4"/>
        <v/>
      </c>
      <c r="L13" s="4" t="e">
        <f t="shared" ca="1" si="10"/>
        <v>#NUM!</v>
      </c>
      <c r="M13">
        <f t="shared" ca="1" si="11"/>
        <v>0</v>
      </c>
      <c r="N13" t="e">
        <f ca="1">MATCH(0.5,O13:INDIRECT(ADDRESS(ROW(),ROW()+8)),0)</f>
        <v>#N/A</v>
      </c>
      <c r="O13" s="4" t="e">
        <f ca="1">AVERAGE(INDIRECT(ADDRESS(ROW()-1,6)):INDIRECT(ADDRESS(ROW()-COLUMN()+13,6)))</f>
        <v>#DIV/0!</v>
      </c>
      <c r="P13" s="4" t="e">
        <f ca="1">AVERAGE(INDIRECT(ADDRESS(ROW()-1,6)):INDIRECT(ADDRESS(ROW()-COLUMN()+13,6)))</f>
        <v>#DIV/0!</v>
      </c>
      <c r="Q13" s="4" t="e">
        <f ca="1">AVERAGE(INDIRECT(ADDRESS(ROW()-1,6)):INDIRECT(ADDRESS(ROW()-COLUMN()+13,6)))</f>
        <v>#DIV/0!</v>
      </c>
      <c r="R13" s="4" t="e">
        <f ca="1">AVERAGE(INDIRECT(ADDRESS(ROW()-1,6)):INDIRECT(ADDRESS(ROW()-COLUMN()+13,6)))</f>
        <v>#DIV/0!</v>
      </c>
      <c r="S13" s="4" t="e">
        <f ca="1">AVERAGE(INDIRECT(ADDRESS(ROW()-1,6)):INDIRECT(ADDRESS(ROW()-COLUMN()+13,6)))</f>
        <v>#DIV/0!</v>
      </c>
      <c r="T13" s="4" t="e">
        <f ca="1">AVERAGE(INDIRECT(ADDRESS(ROW()-1,6)):INDIRECT(ADDRESS(ROW()-COLUMN()+13,6)))</f>
        <v>#DIV/0!</v>
      </c>
      <c r="U13" s="4"/>
      <c r="V13" s="4"/>
    </row>
    <row r="14" spans="1:29" x14ac:dyDescent="0.25">
      <c r="A14" t="str">
        <f t="shared" si="5"/>
        <v/>
      </c>
      <c r="B14" s="4" t="str">
        <f t="shared" si="6"/>
        <v/>
      </c>
      <c r="C14" s="4" t="str">
        <f t="shared" si="8"/>
        <v/>
      </c>
      <c r="D14" s="4" t="str">
        <f t="shared" si="9"/>
        <v/>
      </c>
      <c r="E14" s="4" t="str">
        <f t="shared" si="7"/>
        <v/>
      </c>
      <c r="G14" s="29" t="str">
        <f t="shared" si="0"/>
        <v/>
      </c>
      <c r="H14" s="3" t="str">
        <f t="shared" si="1"/>
        <v/>
      </c>
      <c r="I14" s="3" t="str">
        <f t="shared" si="2"/>
        <v/>
      </c>
      <c r="J14" s="2" t="str">
        <f t="shared" si="3"/>
        <v/>
      </c>
      <c r="K14" s="2" t="str">
        <f t="shared" si="4"/>
        <v/>
      </c>
      <c r="L14" s="4" t="e">
        <f t="shared" ca="1" si="10"/>
        <v>#NUM!</v>
      </c>
      <c r="M14">
        <f t="shared" ca="1" si="11"/>
        <v>0</v>
      </c>
      <c r="N14" t="e">
        <f ca="1">MATCH(0.5,O14:INDIRECT(ADDRESS(ROW(),ROW()+8)),0)</f>
        <v>#N/A</v>
      </c>
      <c r="O14" s="4" t="e">
        <f ca="1">AVERAGE(INDIRECT(ADDRESS(ROW()-1,6)):INDIRECT(ADDRESS(ROW()-COLUMN()+13,6)))</f>
        <v>#DIV/0!</v>
      </c>
      <c r="P14" s="4" t="e">
        <f ca="1">AVERAGE(INDIRECT(ADDRESS(ROW()-1,6)):INDIRECT(ADDRESS(ROW()-COLUMN()+13,6)))</f>
        <v>#DIV/0!</v>
      </c>
      <c r="Q14" s="4" t="e">
        <f ca="1">AVERAGE(INDIRECT(ADDRESS(ROW()-1,6)):INDIRECT(ADDRESS(ROW()-COLUMN()+13,6)))</f>
        <v>#DIV/0!</v>
      </c>
      <c r="R14" s="4" t="e">
        <f ca="1">AVERAGE(INDIRECT(ADDRESS(ROW()-1,6)):INDIRECT(ADDRESS(ROW()-COLUMN()+13,6)))</f>
        <v>#DIV/0!</v>
      </c>
      <c r="S14" s="4" t="e">
        <f ca="1">AVERAGE(INDIRECT(ADDRESS(ROW()-1,6)):INDIRECT(ADDRESS(ROW()-COLUMN()+13,6)))</f>
        <v>#DIV/0!</v>
      </c>
      <c r="T14" s="4" t="e">
        <f ca="1">AVERAGE(INDIRECT(ADDRESS(ROW()-1,6)):INDIRECT(ADDRESS(ROW()-COLUMN()+13,6)))</f>
        <v>#DIV/0!</v>
      </c>
      <c r="U14" s="4" t="e">
        <f ca="1">AVERAGE(INDIRECT(ADDRESS(ROW()-1,6)):INDIRECT(ADDRESS(ROW()-COLUMN()+13,6)))</f>
        <v>#DIV/0!</v>
      </c>
      <c r="V14" s="4"/>
    </row>
    <row r="15" spans="1:29" x14ac:dyDescent="0.25">
      <c r="A15" t="str">
        <f t="shared" si="5"/>
        <v/>
      </c>
      <c r="B15" s="4" t="str">
        <f t="shared" si="6"/>
        <v/>
      </c>
      <c r="C15" s="4" t="str">
        <f t="shared" si="8"/>
        <v/>
      </c>
      <c r="D15" s="4" t="str">
        <f t="shared" si="9"/>
        <v/>
      </c>
      <c r="E15" s="4" t="str">
        <f t="shared" si="7"/>
        <v/>
      </c>
      <c r="G15" s="29" t="str">
        <f t="shared" si="0"/>
        <v/>
      </c>
      <c r="H15" s="3" t="str">
        <f t="shared" si="1"/>
        <v/>
      </c>
      <c r="I15" s="3" t="str">
        <f t="shared" si="2"/>
        <v/>
      </c>
      <c r="J15" s="2" t="str">
        <f t="shared" si="3"/>
        <v/>
      </c>
      <c r="K15" s="2" t="str">
        <f t="shared" si="4"/>
        <v/>
      </c>
      <c r="L15" s="4" t="e">
        <f t="shared" ca="1" si="10"/>
        <v>#NUM!</v>
      </c>
      <c r="M15">
        <f t="shared" ca="1" si="11"/>
        <v>0</v>
      </c>
      <c r="N15" t="e">
        <f ca="1">MATCH(0.5,O15:INDIRECT(ADDRESS(ROW(),ROW()+8)),0)</f>
        <v>#N/A</v>
      </c>
      <c r="O15" s="4" t="e">
        <f ca="1">AVERAGE(INDIRECT(ADDRESS(ROW()-1,6)):INDIRECT(ADDRESS(ROW()-COLUMN()+13,6)))</f>
        <v>#DIV/0!</v>
      </c>
      <c r="P15" s="4" t="e">
        <f ca="1">AVERAGE(INDIRECT(ADDRESS(ROW()-1,6)):INDIRECT(ADDRESS(ROW()-COLUMN()+13,6)))</f>
        <v>#DIV/0!</v>
      </c>
      <c r="Q15" s="4" t="e">
        <f ca="1">AVERAGE(INDIRECT(ADDRESS(ROW()-1,6)):INDIRECT(ADDRESS(ROW()-COLUMN()+13,6)))</f>
        <v>#DIV/0!</v>
      </c>
      <c r="R15" s="4" t="e">
        <f ca="1">AVERAGE(INDIRECT(ADDRESS(ROW()-1,6)):INDIRECT(ADDRESS(ROW()-COLUMN()+13,6)))</f>
        <v>#DIV/0!</v>
      </c>
      <c r="S15" s="4" t="e">
        <f ca="1">AVERAGE(INDIRECT(ADDRESS(ROW()-1,6)):INDIRECT(ADDRESS(ROW()-COLUMN()+13,6)))</f>
        <v>#DIV/0!</v>
      </c>
      <c r="T15" s="4" t="e">
        <f ca="1">AVERAGE(INDIRECT(ADDRESS(ROW()-1,6)):INDIRECT(ADDRESS(ROW()-COLUMN()+13,6)))</f>
        <v>#DIV/0!</v>
      </c>
      <c r="U15" s="4" t="e">
        <f ca="1">AVERAGE(INDIRECT(ADDRESS(ROW()-1,6)):INDIRECT(ADDRESS(ROW()-COLUMN()+13,6)))</f>
        <v>#DIV/0!</v>
      </c>
      <c r="V15" s="4" t="e">
        <f ca="1">AVERAGE(INDIRECT(ADDRESS(ROW()-1,6)):INDIRECT(ADDRESS(ROW()-COLUMN()+13,6)))</f>
        <v>#DIV/0!</v>
      </c>
    </row>
    <row r="16" spans="1:29" x14ac:dyDescent="0.25">
      <c r="A16" t="str">
        <f t="shared" si="5"/>
        <v/>
      </c>
      <c r="B16" s="4" t="str">
        <f t="shared" si="6"/>
        <v/>
      </c>
      <c r="C16" s="4" t="str">
        <f t="shared" si="8"/>
        <v/>
      </c>
      <c r="D16" s="4" t="str">
        <f t="shared" si="9"/>
        <v/>
      </c>
      <c r="E16" s="4" t="str">
        <f t="shared" si="7"/>
        <v/>
      </c>
      <c r="G16" s="29" t="str">
        <f t="shared" si="0"/>
        <v/>
      </c>
      <c r="H16" s="3" t="str">
        <f t="shared" si="1"/>
        <v/>
      </c>
      <c r="I16" s="3" t="str">
        <f t="shared" si="2"/>
        <v/>
      </c>
      <c r="J16" s="2" t="str">
        <f t="shared" si="3"/>
        <v/>
      </c>
      <c r="K16" s="2" t="str">
        <f t="shared" si="4"/>
        <v/>
      </c>
      <c r="L16" s="4" t="e">
        <f t="shared" ca="1" si="10"/>
        <v>#NUM!</v>
      </c>
      <c r="M16">
        <f t="shared" ca="1" si="11"/>
        <v>0</v>
      </c>
      <c r="N16" t="e">
        <f ca="1">MATCH(0.5,O16:INDIRECT(ADDRESS(ROW(),ROW()+8)),0)</f>
        <v>#N/A</v>
      </c>
      <c r="O16" s="4" t="e">
        <f ca="1">AVERAGE(INDIRECT(ADDRESS(ROW()-1,6)):INDIRECT(ADDRESS(ROW()-COLUMN()+13,6)))</f>
        <v>#DIV/0!</v>
      </c>
      <c r="P16" s="4" t="e">
        <f ca="1">AVERAGE(INDIRECT(ADDRESS(ROW()-1,6)):INDIRECT(ADDRESS(ROW()-COLUMN()+13,6)))</f>
        <v>#DIV/0!</v>
      </c>
      <c r="Q16" s="4" t="e">
        <f ca="1">AVERAGE(INDIRECT(ADDRESS(ROW()-1,6)):INDIRECT(ADDRESS(ROW()-COLUMN()+13,6)))</f>
        <v>#DIV/0!</v>
      </c>
      <c r="R16" s="4" t="e">
        <f ca="1">AVERAGE(INDIRECT(ADDRESS(ROW()-1,6)):INDIRECT(ADDRESS(ROW()-COLUMN()+13,6)))</f>
        <v>#DIV/0!</v>
      </c>
      <c r="S16" s="4" t="e">
        <f ca="1">AVERAGE(INDIRECT(ADDRESS(ROW()-1,6)):INDIRECT(ADDRESS(ROW()-COLUMN()+13,6)))</f>
        <v>#DIV/0!</v>
      </c>
      <c r="T16" s="4" t="e">
        <f ca="1">AVERAGE(INDIRECT(ADDRESS(ROW()-1,6)):INDIRECT(ADDRESS(ROW()-COLUMN()+13,6)))</f>
        <v>#DIV/0!</v>
      </c>
      <c r="U16" s="4" t="e">
        <f ca="1">AVERAGE(INDIRECT(ADDRESS(ROW()-1,6)):INDIRECT(ADDRESS(ROW()-COLUMN()+13,6)))</f>
        <v>#DIV/0!</v>
      </c>
      <c r="V16" s="4" t="e">
        <f ca="1">AVERAGE(INDIRECT(ADDRESS(ROW()-1,6)):INDIRECT(ADDRESS(ROW()-COLUMN()+13,6)))</f>
        <v>#DIV/0!</v>
      </c>
      <c r="W16" s="4" t="e">
        <f ca="1">AVERAGE(INDIRECT(ADDRESS(ROW()-1,6)):INDIRECT(ADDRESS(ROW()-COLUMN()+13,6)))</f>
        <v>#DIV/0!</v>
      </c>
      <c r="X16" s="4"/>
      <c r="Y16" s="4"/>
      <c r="Z16" s="4"/>
      <c r="AA16" s="4"/>
      <c r="AB16" s="4"/>
      <c r="AC16" s="4"/>
    </row>
    <row r="17" spans="1:39" x14ac:dyDescent="0.25">
      <c r="A17" t="str">
        <f t="shared" si="5"/>
        <v/>
      </c>
      <c r="B17" s="4" t="str">
        <f t="shared" si="6"/>
        <v/>
      </c>
      <c r="C17" s="4" t="str">
        <f t="shared" si="8"/>
        <v/>
      </c>
      <c r="D17" s="4" t="str">
        <f t="shared" si="9"/>
        <v/>
      </c>
      <c r="E17" s="4" t="str">
        <f t="shared" si="7"/>
        <v/>
      </c>
      <c r="G17" s="29" t="str">
        <f t="shared" si="0"/>
        <v/>
      </c>
      <c r="H17" s="3" t="str">
        <f t="shared" si="1"/>
        <v/>
      </c>
      <c r="I17" s="3" t="str">
        <f t="shared" si="2"/>
        <v/>
      </c>
      <c r="J17" s="2" t="str">
        <f t="shared" si="3"/>
        <v/>
      </c>
      <c r="K17" s="2" t="str">
        <f t="shared" si="4"/>
        <v/>
      </c>
      <c r="L17" s="4" t="e">
        <f t="shared" ca="1" si="10"/>
        <v>#NUM!</v>
      </c>
      <c r="M17">
        <f t="shared" ca="1" si="11"/>
        <v>0</v>
      </c>
      <c r="N17" t="e">
        <f ca="1">MATCH(0.5,O17:INDIRECT(ADDRESS(ROW(),ROW()+8)),0)</f>
        <v>#N/A</v>
      </c>
      <c r="O17" s="4" t="e">
        <f ca="1">AVERAGE(INDIRECT(ADDRESS(ROW()-1,6)):INDIRECT(ADDRESS(ROW()-COLUMN()+13,6)))</f>
        <v>#DIV/0!</v>
      </c>
      <c r="P17" s="4" t="e">
        <f ca="1">AVERAGE(INDIRECT(ADDRESS(ROW()-1,6)):INDIRECT(ADDRESS(ROW()-COLUMN()+13,6)))</f>
        <v>#DIV/0!</v>
      </c>
      <c r="Q17" s="4" t="e">
        <f ca="1">AVERAGE(INDIRECT(ADDRESS(ROW()-1,6)):INDIRECT(ADDRESS(ROW()-COLUMN()+13,6)))</f>
        <v>#DIV/0!</v>
      </c>
      <c r="R17" s="4" t="e">
        <f ca="1">AVERAGE(INDIRECT(ADDRESS(ROW()-1,6)):INDIRECT(ADDRESS(ROW()-COLUMN()+13,6)))</f>
        <v>#DIV/0!</v>
      </c>
      <c r="S17" s="4" t="e">
        <f ca="1">AVERAGE(INDIRECT(ADDRESS(ROW()-1,6)):INDIRECT(ADDRESS(ROW()-COLUMN()+13,6)))</f>
        <v>#DIV/0!</v>
      </c>
      <c r="T17" s="4" t="e">
        <f ca="1">AVERAGE(INDIRECT(ADDRESS(ROW()-1,6)):INDIRECT(ADDRESS(ROW()-COLUMN()+13,6)))</f>
        <v>#DIV/0!</v>
      </c>
      <c r="U17" s="4" t="e">
        <f ca="1">AVERAGE(INDIRECT(ADDRESS(ROW()-1,6)):INDIRECT(ADDRESS(ROW()-COLUMN()+13,6)))</f>
        <v>#DIV/0!</v>
      </c>
      <c r="V17" s="4" t="e">
        <f ca="1">AVERAGE(INDIRECT(ADDRESS(ROW()-1,6)):INDIRECT(ADDRESS(ROW()-COLUMN()+13,6)))</f>
        <v>#DIV/0!</v>
      </c>
      <c r="W17" s="4" t="e">
        <f ca="1">AVERAGE(INDIRECT(ADDRESS(ROW()-1,6)):INDIRECT(ADDRESS(ROW()-COLUMN()+13,6)))</f>
        <v>#DIV/0!</v>
      </c>
      <c r="X17" s="4" t="e">
        <f ca="1">AVERAGE(INDIRECT(ADDRESS(ROW()-1,6)):INDIRECT(ADDRESS(ROW()-COLUMN()+13,6)))</f>
        <v>#DIV/0!</v>
      </c>
      <c r="Y17" s="4"/>
      <c r="Z17" s="4"/>
      <c r="AA17" s="4"/>
      <c r="AB17" s="4"/>
      <c r="AC17" s="4"/>
    </row>
    <row r="18" spans="1:39" x14ac:dyDescent="0.25">
      <c r="A18" t="str">
        <f t="shared" si="5"/>
        <v/>
      </c>
      <c r="B18" s="4" t="str">
        <f t="shared" si="6"/>
        <v/>
      </c>
      <c r="C18" s="4" t="str">
        <f t="shared" si="8"/>
        <v/>
      </c>
      <c r="D18" s="4" t="str">
        <f t="shared" si="9"/>
        <v/>
      </c>
      <c r="E18" s="4" t="str">
        <f t="shared" si="7"/>
        <v/>
      </c>
      <c r="G18" s="29" t="str">
        <f t="shared" si="0"/>
        <v/>
      </c>
      <c r="H18" s="3" t="str">
        <f t="shared" si="1"/>
        <v/>
      </c>
      <c r="I18" s="3" t="str">
        <f t="shared" si="2"/>
        <v/>
      </c>
      <c r="J18" s="2" t="str">
        <f t="shared" si="3"/>
        <v/>
      </c>
      <c r="K18" s="2" t="str">
        <f t="shared" si="4"/>
        <v/>
      </c>
      <c r="L18" s="4" t="e">
        <f t="shared" ca="1" si="10"/>
        <v>#NUM!</v>
      </c>
      <c r="M18">
        <f t="shared" ca="1" si="11"/>
        <v>0</v>
      </c>
      <c r="N18" t="e">
        <f ca="1">MATCH(0.5,O18:INDIRECT(ADDRESS(ROW(),ROW()+8)),0)</f>
        <v>#N/A</v>
      </c>
      <c r="O18" s="4" t="e">
        <f ca="1">AVERAGE(INDIRECT(ADDRESS(ROW()-1,6)):INDIRECT(ADDRESS(ROW()-COLUMN()+13,6)))</f>
        <v>#DIV/0!</v>
      </c>
      <c r="P18" s="4" t="e">
        <f ca="1">AVERAGE(INDIRECT(ADDRESS(ROW()-1,6)):INDIRECT(ADDRESS(ROW()-COLUMN()+13,6)))</f>
        <v>#DIV/0!</v>
      </c>
      <c r="Q18" s="4" t="e">
        <f ca="1">AVERAGE(INDIRECT(ADDRESS(ROW()-1,6)):INDIRECT(ADDRESS(ROW()-COLUMN()+13,6)))</f>
        <v>#DIV/0!</v>
      </c>
      <c r="R18" s="4" t="e">
        <f ca="1">AVERAGE(INDIRECT(ADDRESS(ROW()-1,6)):INDIRECT(ADDRESS(ROW()-COLUMN()+13,6)))</f>
        <v>#DIV/0!</v>
      </c>
      <c r="S18" s="4" t="e">
        <f ca="1">AVERAGE(INDIRECT(ADDRESS(ROW()-1,6)):INDIRECT(ADDRESS(ROW()-COLUMN()+13,6)))</f>
        <v>#DIV/0!</v>
      </c>
      <c r="T18" s="4" t="e">
        <f ca="1">AVERAGE(INDIRECT(ADDRESS(ROW()-1,6)):INDIRECT(ADDRESS(ROW()-COLUMN()+13,6)))</f>
        <v>#DIV/0!</v>
      </c>
      <c r="U18" s="4" t="e">
        <f ca="1">AVERAGE(INDIRECT(ADDRESS(ROW()-1,6)):INDIRECT(ADDRESS(ROW()-COLUMN()+13,6)))</f>
        <v>#DIV/0!</v>
      </c>
      <c r="V18" s="4" t="e">
        <f ca="1">AVERAGE(INDIRECT(ADDRESS(ROW()-1,6)):INDIRECT(ADDRESS(ROW()-COLUMN()+13,6)))</f>
        <v>#DIV/0!</v>
      </c>
      <c r="W18" s="4" t="e">
        <f ca="1">AVERAGE(INDIRECT(ADDRESS(ROW()-1,6)):INDIRECT(ADDRESS(ROW()-COLUMN()+13,6)))</f>
        <v>#DIV/0!</v>
      </c>
      <c r="X18" s="4" t="e">
        <f ca="1">AVERAGE(INDIRECT(ADDRESS(ROW()-1,6)):INDIRECT(ADDRESS(ROW()-COLUMN()+13,6)))</f>
        <v>#DIV/0!</v>
      </c>
      <c r="Y18" s="4" t="e">
        <f ca="1">AVERAGE(INDIRECT(ADDRESS(ROW()-1,6)):INDIRECT(ADDRESS(ROW()-COLUMN()+13,6)))</f>
        <v>#DIV/0!</v>
      </c>
      <c r="Z18" s="4"/>
      <c r="AA18" s="4"/>
      <c r="AB18" s="4"/>
      <c r="AC18" s="4"/>
    </row>
    <row r="19" spans="1:39" x14ac:dyDescent="0.25">
      <c r="A19" t="str">
        <f t="shared" si="5"/>
        <v/>
      </c>
      <c r="B19" s="4" t="str">
        <f t="shared" si="6"/>
        <v/>
      </c>
      <c r="C19" s="4" t="str">
        <f t="shared" si="8"/>
        <v/>
      </c>
      <c r="D19" s="4" t="str">
        <f t="shared" si="9"/>
        <v/>
      </c>
      <c r="E19" s="4" t="str">
        <f t="shared" si="7"/>
        <v/>
      </c>
      <c r="G19" s="29" t="str">
        <f t="shared" si="0"/>
        <v/>
      </c>
      <c r="H19" s="3" t="str">
        <f t="shared" si="1"/>
        <v/>
      </c>
      <c r="I19" s="3" t="str">
        <f t="shared" si="2"/>
        <v/>
      </c>
      <c r="J19" s="2" t="str">
        <f t="shared" si="3"/>
        <v/>
      </c>
      <c r="K19" s="2" t="str">
        <f t="shared" si="4"/>
        <v/>
      </c>
      <c r="L19" s="4" t="e">
        <f t="shared" ca="1" si="10"/>
        <v>#NUM!</v>
      </c>
      <c r="M19">
        <f t="shared" ca="1" si="11"/>
        <v>0</v>
      </c>
      <c r="N19" t="e">
        <f ca="1">MATCH(0.5,O19:INDIRECT(ADDRESS(ROW(),ROW()+8)),0)</f>
        <v>#N/A</v>
      </c>
      <c r="O19" s="4" t="e">
        <f ca="1">AVERAGE(INDIRECT(ADDRESS(ROW()-1,6)):INDIRECT(ADDRESS(ROW()-COLUMN()+13,6)))</f>
        <v>#DIV/0!</v>
      </c>
      <c r="P19" s="4" t="e">
        <f ca="1">AVERAGE(INDIRECT(ADDRESS(ROW()-1,6)):INDIRECT(ADDRESS(ROW()-COLUMN()+13,6)))</f>
        <v>#DIV/0!</v>
      </c>
      <c r="Q19" s="4" t="e">
        <f ca="1">AVERAGE(INDIRECT(ADDRESS(ROW()-1,6)):INDIRECT(ADDRESS(ROW()-COLUMN()+13,6)))</f>
        <v>#DIV/0!</v>
      </c>
      <c r="R19" s="4" t="e">
        <f ca="1">AVERAGE(INDIRECT(ADDRESS(ROW()-1,6)):INDIRECT(ADDRESS(ROW()-COLUMN()+13,6)))</f>
        <v>#DIV/0!</v>
      </c>
      <c r="S19" s="4" t="e">
        <f ca="1">AVERAGE(INDIRECT(ADDRESS(ROW()-1,6)):INDIRECT(ADDRESS(ROW()-COLUMN()+13,6)))</f>
        <v>#DIV/0!</v>
      </c>
      <c r="T19" s="4" t="e">
        <f ca="1">AVERAGE(INDIRECT(ADDRESS(ROW()-1,6)):INDIRECT(ADDRESS(ROW()-COLUMN()+13,6)))</f>
        <v>#DIV/0!</v>
      </c>
      <c r="U19" s="4" t="e">
        <f ca="1">AVERAGE(INDIRECT(ADDRESS(ROW()-1,6)):INDIRECT(ADDRESS(ROW()-COLUMN()+13,6)))</f>
        <v>#DIV/0!</v>
      </c>
      <c r="V19" s="4" t="e">
        <f ca="1">AVERAGE(INDIRECT(ADDRESS(ROW()-1,6)):INDIRECT(ADDRESS(ROW()-COLUMN()+13,6)))</f>
        <v>#DIV/0!</v>
      </c>
      <c r="W19" s="4" t="e">
        <f ca="1">AVERAGE(INDIRECT(ADDRESS(ROW()-1,6)):INDIRECT(ADDRESS(ROW()-COLUMN()+13,6)))</f>
        <v>#DIV/0!</v>
      </c>
      <c r="X19" s="4" t="e">
        <f ca="1">AVERAGE(INDIRECT(ADDRESS(ROW()-1,6)):INDIRECT(ADDRESS(ROW()-COLUMN()+13,6)))</f>
        <v>#DIV/0!</v>
      </c>
      <c r="Y19" s="4" t="e">
        <f ca="1">AVERAGE(INDIRECT(ADDRESS(ROW()-1,6)):INDIRECT(ADDRESS(ROW()-COLUMN()+13,6)))</f>
        <v>#DIV/0!</v>
      </c>
      <c r="Z19" s="4" t="e">
        <f ca="1">AVERAGE(INDIRECT(ADDRESS(ROW()-1,6)):INDIRECT(ADDRESS(ROW()-COLUMN()+13,6)))</f>
        <v>#DIV/0!</v>
      </c>
      <c r="AA19" s="4"/>
      <c r="AB19" s="4"/>
      <c r="AC19" s="4"/>
    </row>
    <row r="20" spans="1:39" x14ac:dyDescent="0.25">
      <c r="A20" t="str">
        <f t="shared" si="5"/>
        <v/>
      </c>
      <c r="B20" s="4" t="str">
        <f t="shared" si="6"/>
        <v/>
      </c>
      <c r="C20" s="4" t="str">
        <f t="shared" si="8"/>
        <v/>
      </c>
      <c r="D20" s="4" t="str">
        <f t="shared" si="9"/>
        <v/>
      </c>
      <c r="E20" s="4" t="str">
        <f t="shared" si="7"/>
        <v/>
      </c>
      <c r="G20" s="29" t="str">
        <f t="shared" si="0"/>
        <v/>
      </c>
      <c r="H20" s="3" t="str">
        <f t="shared" si="1"/>
        <v/>
      </c>
      <c r="I20" s="3" t="str">
        <f t="shared" si="2"/>
        <v/>
      </c>
      <c r="J20" s="2" t="str">
        <f t="shared" si="3"/>
        <v/>
      </c>
      <c r="K20" s="2" t="str">
        <f t="shared" si="4"/>
        <v/>
      </c>
      <c r="L20" s="4" t="e">
        <f t="shared" ca="1" si="10"/>
        <v>#NUM!</v>
      </c>
      <c r="M20">
        <f t="shared" ca="1" si="11"/>
        <v>0</v>
      </c>
      <c r="N20" t="e">
        <f ca="1">MATCH(0.5,O20:INDIRECT(ADDRESS(ROW(),ROW()+8)),0)</f>
        <v>#N/A</v>
      </c>
      <c r="O20" s="4" t="e">
        <f ca="1">AVERAGE(INDIRECT(ADDRESS(ROW()-1,6)):INDIRECT(ADDRESS(ROW()-COLUMN()+13,6)))</f>
        <v>#DIV/0!</v>
      </c>
      <c r="P20" s="4" t="e">
        <f ca="1">AVERAGE(INDIRECT(ADDRESS(ROW()-1,6)):INDIRECT(ADDRESS(ROW()-COLUMN()+13,6)))</f>
        <v>#DIV/0!</v>
      </c>
      <c r="Q20" s="4" t="e">
        <f ca="1">AVERAGE(INDIRECT(ADDRESS(ROW()-1,6)):INDIRECT(ADDRESS(ROW()-COLUMN()+13,6)))</f>
        <v>#DIV/0!</v>
      </c>
      <c r="R20" s="4" t="e">
        <f ca="1">AVERAGE(INDIRECT(ADDRESS(ROW()-1,6)):INDIRECT(ADDRESS(ROW()-COLUMN()+13,6)))</f>
        <v>#DIV/0!</v>
      </c>
      <c r="S20" s="4" t="e">
        <f ca="1">AVERAGE(INDIRECT(ADDRESS(ROW()-1,6)):INDIRECT(ADDRESS(ROW()-COLUMN()+13,6)))</f>
        <v>#DIV/0!</v>
      </c>
      <c r="T20" s="4" t="e">
        <f ca="1">AVERAGE(INDIRECT(ADDRESS(ROW()-1,6)):INDIRECT(ADDRESS(ROW()-COLUMN()+13,6)))</f>
        <v>#DIV/0!</v>
      </c>
      <c r="U20" s="4" t="e">
        <f ca="1">AVERAGE(INDIRECT(ADDRESS(ROW()-1,6)):INDIRECT(ADDRESS(ROW()-COLUMN()+13,6)))</f>
        <v>#DIV/0!</v>
      </c>
      <c r="V20" s="4" t="e">
        <f ca="1">AVERAGE(INDIRECT(ADDRESS(ROW()-1,6)):INDIRECT(ADDRESS(ROW()-COLUMN()+13,6)))</f>
        <v>#DIV/0!</v>
      </c>
      <c r="W20" s="4" t="e">
        <f ca="1">AVERAGE(INDIRECT(ADDRESS(ROW()-1,6)):INDIRECT(ADDRESS(ROW()-COLUMN()+13,6)))</f>
        <v>#DIV/0!</v>
      </c>
      <c r="X20" s="4" t="e">
        <f ca="1">AVERAGE(INDIRECT(ADDRESS(ROW()-1,6)):INDIRECT(ADDRESS(ROW()-COLUMN()+13,6)))</f>
        <v>#DIV/0!</v>
      </c>
      <c r="Y20" s="4" t="e">
        <f ca="1">AVERAGE(INDIRECT(ADDRESS(ROW()-1,6)):INDIRECT(ADDRESS(ROW()-COLUMN()+13,6)))</f>
        <v>#DIV/0!</v>
      </c>
      <c r="Z20" s="4" t="e">
        <f ca="1">AVERAGE(INDIRECT(ADDRESS(ROW()-1,6)):INDIRECT(ADDRESS(ROW()-COLUMN()+13,6)))</f>
        <v>#DIV/0!</v>
      </c>
      <c r="AA20" s="4" t="e">
        <f ca="1">AVERAGE(INDIRECT(ADDRESS(ROW()-1,6)):INDIRECT(ADDRESS(ROW()-COLUMN()+13,6)))</f>
        <v>#DIV/0!</v>
      </c>
      <c r="AB20" s="4"/>
      <c r="AC20" s="4"/>
    </row>
    <row r="21" spans="1:39" x14ac:dyDescent="0.25">
      <c r="A21" t="str">
        <f t="shared" si="5"/>
        <v/>
      </c>
      <c r="B21" s="4" t="str">
        <f t="shared" si="6"/>
        <v/>
      </c>
      <c r="C21" s="4" t="str">
        <f t="shared" si="8"/>
        <v/>
      </c>
      <c r="D21" s="4" t="str">
        <f t="shared" si="9"/>
        <v/>
      </c>
      <c r="E21" s="4" t="str">
        <f t="shared" si="7"/>
        <v/>
      </c>
      <c r="G21" s="29" t="str">
        <f t="shared" si="0"/>
        <v/>
      </c>
      <c r="H21" s="3" t="str">
        <f t="shared" si="1"/>
        <v/>
      </c>
      <c r="I21" s="3" t="str">
        <f t="shared" si="2"/>
        <v/>
      </c>
      <c r="J21" s="2" t="str">
        <f t="shared" si="3"/>
        <v/>
      </c>
      <c r="K21" s="2" t="str">
        <f t="shared" si="4"/>
        <v/>
      </c>
      <c r="L21" s="4" t="e">
        <f t="shared" ca="1" si="10"/>
        <v>#NUM!</v>
      </c>
      <c r="M21">
        <f t="shared" ca="1" si="11"/>
        <v>0</v>
      </c>
      <c r="N21" t="e">
        <f ca="1">MATCH(0.5,O21:INDIRECT(ADDRESS(ROW(),ROW()+8)),0)</f>
        <v>#N/A</v>
      </c>
      <c r="O21" s="4" t="e">
        <f ca="1">AVERAGE(INDIRECT(ADDRESS(ROW()-1,6)):INDIRECT(ADDRESS(ROW()-COLUMN()+13,6)))</f>
        <v>#DIV/0!</v>
      </c>
      <c r="P21" s="4" t="e">
        <f ca="1">AVERAGE(INDIRECT(ADDRESS(ROW()-1,6)):INDIRECT(ADDRESS(ROW()-COLUMN()+13,6)))</f>
        <v>#DIV/0!</v>
      </c>
      <c r="Q21" s="4" t="e">
        <f ca="1">AVERAGE(INDIRECT(ADDRESS(ROW()-1,6)):INDIRECT(ADDRESS(ROW()-COLUMN()+13,6)))</f>
        <v>#DIV/0!</v>
      </c>
      <c r="R21" s="4" t="e">
        <f ca="1">AVERAGE(INDIRECT(ADDRESS(ROW()-1,6)):INDIRECT(ADDRESS(ROW()-COLUMN()+13,6)))</f>
        <v>#DIV/0!</v>
      </c>
      <c r="S21" s="4" t="e">
        <f ca="1">AVERAGE(INDIRECT(ADDRESS(ROW()-1,6)):INDIRECT(ADDRESS(ROW()-COLUMN()+13,6)))</f>
        <v>#DIV/0!</v>
      </c>
      <c r="T21" s="4" t="e">
        <f ca="1">AVERAGE(INDIRECT(ADDRESS(ROW()-1,6)):INDIRECT(ADDRESS(ROW()-COLUMN()+13,6)))</f>
        <v>#DIV/0!</v>
      </c>
      <c r="U21" s="4" t="e">
        <f ca="1">AVERAGE(INDIRECT(ADDRESS(ROW()-1,6)):INDIRECT(ADDRESS(ROW()-COLUMN()+13,6)))</f>
        <v>#DIV/0!</v>
      </c>
      <c r="V21" s="4" t="e">
        <f ca="1">AVERAGE(INDIRECT(ADDRESS(ROW()-1,6)):INDIRECT(ADDRESS(ROW()-COLUMN()+13,6)))</f>
        <v>#DIV/0!</v>
      </c>
      <c r="W21" s="4" t="e">
        <f ca="1">AVERAGE(INDIRECT(ADDRESS(ROW()-1,6)):INDIRECT(ADDRESS(ROW()-COLUMN()+13,6)))</f>
        <v>#DIV/0!</v>
      </c>
      <c r="X21" s="4" t="e">
        <f ca="1">AVERAGE(INDIRECT(ADDRESS(ROW()-1,6)):INDIRECT(ADDRESS(ROW()-COLUMN()+13,6)))</f>
        <v>#DIV/0!</v>
      </c>
      <c r="Y21" s="4" t="e">
        <f ca="1">AVERAGE(INDIRECT(ADDRESS(ROW()-1,6)):INDIRECT(ADDRESS(ROW()-COLUMN()+13,6)))</f>
        <v>#DIV/0!</v>
      </c>
      <c r="Z21" s="4" t="e">
        <f ca="1">AVERAGE(INDIRECT(ADDRESS(ROW()-1,6)):INDIRECT(ADDRESS(ROW()-COLUMN()+13,6)))</f>
        <v>#DIV/0!</v>
      </c>
      <c r="AA21" s="4" t="e">
        <f ca="1">AVERAGE(INDIRECT(ADDRESS(ROW()-1,6)):INDIRECT(ADDRESS(ROW()-COLUMN()+13,6)))</f>
        <v>#DIV/0!</v>
      </c>
      <c r="AB21" s="4" t="e">
        <f ca="1">AVERAGE(INDIRECT(ADDRESS(ROW()-1,6)):INDIRECT(ADDRESS(ROW()-COLUMN()+13,6)))</f>
        <v>#DIV/0!</v>
      </c>
      <c r="AC21" s="4"/>
    </row>
    <row r="22" spans="1:39" x14ac:dyDescent="0.25">
      <c r="A22" t="str">
        <f t="shared" si="5"/>
        <v/>
      </c>
      <c r="B22" s="4" t="str">
        <f t="shared" si="6"/>
        <v/>
      </c>
      <c r="C22" s="4" t="str">
        <f t="shared" si="8"/>
        <v/>
      </c>
      <c r="D22" s="4" t="str">
        <f t="shared" si="9"/>
        <v/>
      </c>
      <c r="E22" s="4" t="str">
        <f t="shared" si="7"/>
        <v/>
      </c>
      <c r="G22" s="29" t="str">
        <f t="shared" si="0"/>
        <v/>
      </c>
      <c r="H22" s="3" t="str">
        <f t="shared" si="1"/>
        <v/>
      </c>
      <c r="I22" s="3" t="str">
        <f t="shared" si="2"/>
        <v/>
      </c>
      <c r="J22" s="2" t="str">
        <f t="shared" si="3"/>
        <v/>
      </c>
      <c r="K22" s="2" t="str">
        <f t="shared" si="4"/>
        <v/>
      </c>
      <c r="L22" s="4" t="e">
        <f t="shared" ca="1" si="10"/>
        <v>#NUM!</v>
      </c>
      <c r="M22">
        <f t="shared" ca="1" si="11"/>
        <v>0</v>
      </c>
      <c r="N22" t="e">
        <f ca="1">MATCH(0.5,O22:INDIRECT(ADDRESS(ROW(),ROW()+8)),0)</f>
        <v>#N/A</v>
      </c>
      <c r="O22" s="4" t="e">
        <f ca="1">AVERAGE(INDIRECT(ADDRESS(ROW()-1,6)):INDIRECT(ADDRESS(ROW()-COLUMN()+13,6)))</f>
        <v>#DIV/0!</v>
      </c>
      <c r="P22" s="4" t="e">
        <f ca="1">AVERAGE(INDIRECT(ADDRESS(ROW()-1,6)):INDIRECT(ADDRESS(ROW()-COLUMN()+13,6)))</f>
        <v>#DIV/0!</v>
      </c>
      <c r="Q22" s="4" t="e">
        <f ca="1">AVERAGE(INDIRECT(ADDRESS(ROW()-1,6)):INDIRECT(ADDRESS(ROW()-COLUMN()+13,6)))</f>
        <v>#DIV/0!</v>
      </c>
      <c r="R22" s="4" t="e">
        <f ca="1">AVERAGE(INDIRECT(ADDRESS(ROW()-1,6)):INDIRECT(ADDRESS(ROW()-COLUMN()+13,6)))</f>
        <v>#DIV/0!</v>
      </c>
      <c r="S22" s="4" t="e">
        <f ca="1">AVERAGE(INDIRECT(ADDRESS(ROW()-1,6)):INDIRECT(ADDRESS(ROW()-COLUMN()+13,6)))</f>
        <v>#DIV/0!</v>
      </c>
      <c r="T22" s="4" t="e">
        <f ca="1">AVERAGE(INDIRECT(ADDRESS(ROW()-1,6)):INDIRECT(ADDRESS(ROW()-COLUMN()+13,6)))</f>
        <v>#DIV/0!</v>
      </c>
      <c r="U22" s="4" t="e">
        <f ca="1">AVERAGE(INDIRECT(ADDRESS(ROW()-1,6)):INDIRECT(ADDRESS(ROW()-COLUMN()+13,6)))</f>
        <v>#DIV/0!</v>
      </c>
      <c r="V22" s="4" t="e">
        <f ca="1">AVERAGE(INDIRECT(ADDRESS(ROW()-1,6)):INDIRECT(ADDRESS(ROW()-COLUMN()+13,6)))</f>
        <v>#DIV/0!</v>
      </c>
      <c r="W22" s="4" t="e">
        <f ca="1">AVERAGE(INDIRECT(ADDRESS(ROW()-1,6)):INDIRECT(ADDRESS(ROW()-COLUMN()+13,6)))</f>
        <v>#DIV/0!</v>
      </c>
      <c r="X22" s="4" t="e">
        <f ca="1">AVERAGE(INDIRECT(ADDRESS(ROW()-1,6)):INDIRECT(ADDRESS(ROW()-COLUMN()+13,6)))</f>
        <v>#DIV/0!</v>
      </c>
      <c r="Y22" s="4" t="e">
        <f ca="1">AVERAGE(INDIRECT(ADDRESS(ROW()-1,6)):INDIRECT(ADDRESS(ROW()-COLUMN()+13,6)))</f>
        <v>#DIV/0!</v>
      </c>
      <c r="Z22" s="4" t="e">
        <f ca="1">AVERAGE(INDIRECT(ADDRESS(ROW()-1,6)):INDIRECT(ADDRESS(ROW()-COLUMN()+13,6)))</f>
        <v>#DIV/0!</v>
      </c>
      <c r="AA22" s="4" t="e">
        <f ca="1">AVERAGE(INDIRECT(ADDRESS(ROW()-1,6)):INDIRECT(ADDRESS(ROW()-COLUMN()+13,6)))</f>
        <v>#DIV/0!</v>
      </c>
      <c r="AB22" s="4" t="e">
        <f ca="1">AVERAGE(INDIRECT(ADDRESS(ROW()-1,6)):INDIRECT(ADDRESS(ROW()-COLUMN()+13,6)))</f>
        <v>#DIV/0!</v>
      </c>
      <c r="AC22" s="4" t="e">
        <f ca="1">AVERAGE(INDIRECT(ADDRESS(ROW()-1,6)):INDIRECT(ADDRESS(ROW()-COLUMN()+13,6)))</f>
        <v>#DIV/0!</v>
      </c>
    </row>
    <row r="23" spans="1:39" x14ac:dyDescent="0.25">
      <c r="A23" t="str">
        <f t="shared" si="5"/>
        <v/>
      </c>
      <c r="B23" s="4" t="str">
        <f t="shared" si="6"/>
        <v/>
      </c>
      <c r="C23" s="4" t="str">
        <f t="shared" si="8"/>
        <v/>
      </c>
      <c r="D23" s="4" t="str">
        <f t="shared" si="9"/>
        <v/>
      </c>
      <c r="E23" s="4" t="str">
        <f t="shared" si="7"/>
        <v/>
      </c>
      <c r="G23" s="29" t="str">
        <f t="shared" si="0"/>
        <v/>
      </c>
      <c r="H23" s="3" t="str">
        <f t="shared" si="1"/>
        <v/>
      </c>
      <c r="I23" s="3" t="str">
        <f t="shared" si="2"/>
        <v/>
      </c>
      <c r="J23" s="2" t="str">
        <f t="shared" si="3"/>
        <v/>
      </c>
      <c r="K23" s="2" t="str">
        <f t="shared" si="4"/>
        <v/>
      </c>
      <c r="L23" s="4" t="e">
        <f t="shared" ca="1" si="10"/>
        <v>#NUM!</v>
      </c>
      <c r="M23">
        <f t="shared" ca="1" si="11"/>
        <v>0</v>
      </c>
      <c r="N23" t="e">
        <f ca="1">MATCH(0.5,O23:INDIRECT(ADDRESS(ROW(),ROW()+8)),0)</f>
        <v>#N/A</v>
      </c>
      <c r="O23" s="4" t="e">
        <f ca="1">AVERAGE(INDIRECT(ADDRESS(ROW()-1,6)):INDIRECT(ADDRESS(ROW()-COLUMN()+13,6)))</f>
        <v>#DIV/0!</v>
      </c>
      <c r="P23" s="4" t="e">
        <f ca="1">AVERAGE(INDIRECT(ADDRESS(ROW()-1,6)):INDIRECT(ADDRESS(ROW()-COLUMN()+13,6)))</f>
        <v>#DIV/0!</v>
      </c>
      <c r="Q23" s="4" t="e">
        <f ca="1">AVERAGE(INDIRECT(ADDRESS(ROW()-1,6)):INDIRECT(ADDRESS(ROW()-COLUMN()+13,6)))</f>
        <v>#DIV/0!</v>
      </c>
      <c r="R23" s="4" t="e">
        <f ca="1">AVERAGE(INDIRECT(ADDRESS(ROW()-1,6)):INDIRECT(ADDRESS(ROW()-COLUMN()+13,6)))</f>
        <v>#DIV/0!</v>
      </c>
      <c r="S23" s="4" t="e">
        <f ca="1">AVERAGE(INDIRECT(ADDRESS(ROW()-1,6)):INDIRECT(ADDRESS(ROW()-COLUMN()+13,6)))</f>
        <v>#DIV/0!</v>
      </c>
      <c r="T23" s="4" t="e">
        <f ca="1">AVERAGE(INDIRECT(ADDRESS(ROW()-1,6)):INDIRECT(ADDRESS(ROW()-COLUMN()+13,6)))</f>
        <v>#DIV/0!</v>
      </c>
      <c r="U23" s="4" t="e">
        <f ca="1">AVERAGE(INDIRECT(ADDRESS(ROW()-1,6)):INDIRECT(ADDRESS(ROW()-COLUMN()+13,6)))</f>
        <v>#DIV/0!</v>
      </c>
      <c r="V23" s="4" t="e">
        <f ca="1">AVERAGE(INDIRECT(ADDRESS(ROW()-1,6)):INDIRECT(ADDRESS(ROW()-COLUMN()+13,6)))</f>
        <v>#DIV/0!</v>
      </c>
      <c r="W23" s="4" t="e">
        <f ca="1">AVERAGE(INDIRECT(ADDRESS(ROW()-1,6)):INDIRECT(ADDRESS(ROW()-COLUMN()+13,6)))</f>
        <v>#DIV/0!</v>
      </c>
      <c r="X23" s="4" t="e">
        <f ca="1">AVERAGE(INDIRECT(ADDRESS(ROW()-1,6)):INDIRECT(ADDRESS(ROW()-COLUMN()+13,6)))</f>
        <v>#DIV/0!</v>
      </c>
      <c r="Y23" s="4" t="e">
        <f ca="1">AVERAGE(INDIRECT(ADDRESS(ROW()-1,6)):INDIRECT(ADDRESS(ROW()-COLUMN()+13,6)))</f>
        <v>#DIV/0!</v>
      </c>
      <c r="Z23" s="4" t="e">
        <f ca="1">AVERAGE(INDIRECT(ADDRESS(ROW()-1,6)):INDIRECT(ADDRESS(ROW()-COLUMN()+13,6)))</f>
        <v>#DIV/0!</v>
      </c>
      <c r="AA23" s="4" t="e">
        <f ca="1">AVERAGE(INDIRECT(ADDRESS(ROW()-1,6)):INDIRECT(ADDRESS(ROW()-COLUMN()+13,6)))</f>
        <v>#DIV/0!</v>
      </c>
      <c r="AB23" s="4" t="e">
        <f ca="1">AVERAGE(INDIRECT(ADDRESS(ROW()-1,6)):INDIRECT(ADDRESS(ROW()-COLUMN()+13,6)))</f>
        <v>#DIV/0!</v>
      </c>
      <c r="AC23" s="4" t="e">
        <f ca="1">AVERAGE(INDIRECT(ADDRESS(ROW()-1,6)):INDIRECT(ADDRESS(ROW()-COLUMN()+13,6)))</f>
        <v>#DIV/0!</v>
      </c>
      <c r="AD23" s="4" t="e">
        <f ca="1">AVERAGE(INDIRECT(ADDRESS(ROW()-1,6)):INDIRECT(ADDRESS(ROW()-COLUMN()+13,6)))</f>
        <v>#DIV/0!</v>
      </c>
    </row>
    <row r="24" spans="1:39" x14ac:dyDescent="0.25">
      <c r="A24" t="str">
        <f t="shared" si="5"/>
        <v/>
      </c>
      <c r="B24" s="4" t="str">
        <f t="shared" si="6"/>
        <v/>
      </c>
      <c r="C24" s="4" t="str">
        <f t="shared" si="8"/>
        <v/>
      </c>
      <c r="D24" s="4" t="str">
        <f t="shared" si="9"/>
        <v/>
      </c>
      <c r="E24" s="4" t="str">
        <f t="shared" si="7"/>
        <v/>
      </c>
      <c r="G24" s="29" t="str">
        <f t="shared" si="0"/>
        <v/>
      </c>
      <c r="H24" s="3" t="str">
        <f t="shared" si="1"/>
        <v/>
      </c>
      <c r="I24" s="3" t="str">
        <f t="shared" si="2"/>
        <v/>
      </c>
      <c r="J24" s="2" t="str">
        <f t="shared" si="3"/>
        <v/>
      </c>
      <c r="K24" s="2" t="str">
        <f t="shared" si="4"/>
        <v/>
      </c>
      <c r="L24" s="4" t="e">
        <f t="shared" ca="1" si="10"/>
        <v>#NUM!</v>
      </c>
      <c r="M24">
        <f t="shared" ca="1" si="11"/>
        <v>0</v>
      </c>
      <c r="N24" t="e">
        <f ca="1">MATCH(0.5,O24:INDIRECT(ADDRESS(ROW(),ROW()+8)),0)</f>
        <v>#N/A</v>
      </c>
      <c r="O24" s="4" t="e">
        <f ca="1">AVERAGE(INDIRECT(ADDRESS(ROW()-1,6)):INDIRECT(ADDRESS(ROW()-COLUMN()+13,6)))</f>
        <v>#DIV/0!</v>
      </c>
      <c r="P24" s="4" t="e">
        <f ca="1">AVERAGE(INDIRECT(ADDRESS(ROW()-1,6)):INDIRECT(ADDRESS(ROW()-COLUMN()+13,6)))</f>
        <v>#DIV/0!</v>
      </c>
      <c r="Q24" s="4" t="e">
        <f ca="1">AVERAGE(INDIRECT(ADDRESS(ROW()-1,6)):INDIRECT(ADDRESS(ROW()-COLUMN()+13,6)))</f>
        <v>#DIV/0!</v>
      </c>
      <c r="R24" s="4" t="e">
        <f ca="1">AVERAGE(INDIRECT(ADDRESS(ROW()-1,6)):INDIRECT(ADDRESS(ROW()-COLUMN()+13,6)))</f>
        <v>#DIV/0!</v>
      </c>
      <c r="S24" s="4" t="e">
        <f ca="1">AVERAGE(INDIRECT(ADDRESS(ROW()-1,6)):INDIRECT(ADDRESS(ROW()-COLUMN()+13,6)))</f>
        <v>#DIV/0!</v>
      </c>
      <c r="T24" s="4" t="e">
        <f ca="1">AVERAGE(INDIRECT(ADDRESS(ROW()-1,6)):INDIRECT(ADDRESS(ROW()-COLUMN()+13,6)))</f>
        <v>#DIV/0!</v>
      </c>
      <c r="U24" s="4" t="e">
        <f ca="1">AVERAGE(INDIRECT(ADDRESS(ROW()-1,6)):INDIRECT(ADDRESS(ROW()-COLUMN()+13,6)))</f>
        <v>#DIV/0!</v>
      </c>
      <c r="V24" s="4" t="e">
        <f ca="1">AVERAGE(INDIRECT(ADDRESS(ROW()-1,6)):INDIRECT(ADDRESS(ROW()-COLUMN()+13,6)))</f>
        <v>#DIV/0!</v>
      </c>
      <c r="W24" s="4" t="e">
        <f ca="1">AVERAGE(INDIRECT(ADDRESS(ROW()-1,6)):INDIRECT(ADDRESS(ROW()-COLUMN()+13,6)))</f>
        <v>#DIV/0!</v>
      </c>
      <c r="X24" s="4" t="e">
        <f ca="1">AVERAGE(INDIRECT(ADDRESS(ROW()-1,6)):INDIRECT(ADDRESS(ROW()-COLUMN()+13,6)))</f>
        <v>#DIV/0!</v>
      </c>
      <c r="Y24" s="4" t="e">
        <f ca="1">AVERAGE(INDIRECT(ADDRESS(ROW()-1,6)):INDIRECT(ADDRESS(ROW()-COLUMN()+13,6)))</f>
        <v>#DIV/0!</v>
      </c>
      <c r="Z24" s="4" t="e">
        <f ca="1">AVERAGE(INDIRECT(ADDRESS(ROW()-1,6)):INDIRECT(ADDRESS(ROW()-COLUMN()+13,6)))</f>
        <v>#DIV/0!</v>
      </c>
      <c r="AA24" s="4" t="e">
        <f ca="1">AVERAGE(INDIRECT(ADDRESS(ROW()-1,6)):INDIRECT(ADDRESS(ROW()-COLUMN()+13,6)))</f>
        <v>#DIV/0!</v>
      </c>
      <c r="AB24" s="4" t="e">
        <f ca="1">AVERAGE(INDIRECT(ADDRESS(ROW()-1,6)):INDIRECT(ADDRESS(ROW()-COLUMN()+13,6)))</f>
        <v>#DIV/0!</v>
      </c>
      <c r="AC24" s="4" t="e">
        <f ca="1">AVERAGE(INDIRECT(ADDRESS(ROW()-1,6)):INDIRECT(ADDRESS(ROW()-COLUMN()+13,6)))</f>
        <v>#DIV/0!</v>
      </c>
      <c r="AD24" s="4" t="e">
        <f ca="1">AVERAGE(INDIRECT(ADDRESS(ROW()-1,6)):INDIRECT(ADDRESS(ROW()-COLUMN()+13,6)))</f>
        <v>#DIV/0!</v>
      </c>
      <c r="AE24" s="4" t="e">
        <f ca="1">AVERAGE(INDIRECT(ADDRESS(ROW()-1,6)):INDIRECT(ADDRESS(ROW()-COLUMN()+13,6)))</f>
        <v>#DIV/0!</v>
      </c>
    </row>
    <row r="25" spans="1:39" x14ac:dyDescent="0.25">
      <c r="A25" t="str">
        <f t="shared" si="5"/>
        <v/>
      </c>
      <c r="B25" s="4" t="str">
        <f t="shared" si="6"/>
        <v/>
      </c>
      <c r="C25" s="4" t="str">
        <f t="shared" si="8"/>
        <v/>
      </c>
      <c r="D25" s="4" t="str">
        <f t="shared" si="9"/>
        <v/>
      </c>
      <c r="E25" s="4" t="str">
        <f t="shared" si="7"/>
        <v/>
      </c>
      <c r="G25" s="29" t="str">
        <f t="shared" si="0"/>
        <v/>
      </c>
      <c r="H25" s="3" t="str">
        <f t="shared" si="1"/>
        <v/>
      </c>
      <c r="I25" s="3" t="str">
        <f t="shared" si="2"/>
        <v/>
      </c>
      <c r="J25" s="2" t="str">
        <f t="shared" si="3"/>
        <v/>
      </c>
      <c r="K25" s="2" t="str">
        <f t="shared" si="4"/>
        <v/>
      </c>
      <c r="L25" s="4" t="e">
        <f t="shared" ca="1" si="10"/>
        <v>#NUM!</v>
      </c>
      <c r="M25">
        <f t="shared" ca="1" si="11"/>
        <v>0</v>
      </c>
      <c r="N25" t="e">
        <f ca="1">MATCH(0.5,O25:INDIRECT(ADDRESS(ROW(),ROW()+8)),0)</f>
        <v>#N/A</v>
      </c>
      <c r="O25" s="4" t="e">
        <f ca="1">AVERAGE(INDIRECT(ADDRESS(ROW()-1,6)):INDIRECT(ADDRESS(ROW()-COLUMN()+13,6)))</f>
        <v>#DIV/0!</v>
      </c>
      <c r="P25" s="4" t="e">
        <f ca="1">AVERAGE(INDIRECT(ADDRESS(ROW()-1,6)):INDIRECT(ADDRESS(ROW()-COLUMN()+13,6)))</f>
        <v>#DIV/0!</v>
      </c>
      <c r="Q25" s="4" t="e">
        <f ca="1">AVERAGE(INDIRECT(ADDRESS(ROW()-1,6)):INDIRECT(ADDRESS(ROW()-COLUMN()+13,6)))</f>
        <v>#DIV/0!</v>
      </c>
      <c r="R25" s="4" t="e">
        <f ca="1">AVERAGE(INDIRECT(ADDRESS(ROW()-1,6)):INDIRECT(ADDRESS(ROW()-COLUMN()+13,6)))</f>
        <v>#DIV/0!</v>
      </c>
      <c r="S25" s="4" t="e">
        <f ca="1">AVERAGE(INDIRECT(ADDRESS(ROW()-1,6)):INDIRECT(ADDRESS(ROW()-COLUMN()+13,6)))</f>
        <v>#DIV/0!</v>
      </c>
      <c r="T25" s="4" t="e">
        <f ca="1">AVERAGE(INDIRECT(ADDRESS(ROW()-1,6)):INDIRECT(ADDRESS(ROW()-COLUMN()+13,6)))</f>
        <v>#DIV/0!</v>
      </c>
      <c r="U25" s="4" t="e">
        <f ca="1">AVERAGE(INDIRECT(ADDRESS(ROW()-1,6)):INDIRECT(ADDRESS(ROW()-COLUMN()+13,6)))</f>
        <v>#DIV/0!</v>
      </c>
      <c r="V25" s="4" t="e">
        <f ca="1">AVERAGE(INDIRECT(ADDRESS(ROW()-1,6)):INDIRECT(ADDRESS(ROW()-COLUMN()+13,6)))</f>
        <v>#DIV/0!</v>
      </c>
      <c r="W25" s="4" t="e">
        <f ca="1">AVERAGE(INDIRECT(ADDRESS(ROW()-1,6)):INDIRECT(ADDRESS(ROW()-COLUMN()+13,6)))</f>
        <v>#DIV/0!</v>
      </c>
      <c r="X25" s="4" t="e">
        <f ca="1">AVERAGE(INDIRECT(ADDRESS(ROW()-1,6)):INDIRECT(ADDRESS(ROW()-COLUMN()+13,6)))</f>
        <v>#DIV/0!</v>
      </c>
      <c r="Y25" s="4" t="e">
        <f ca="1">AVERAGE(INDIRECT(ADDRESS(ROW()-1,6)):INDIRECT(ADDRESS(ROW()-COLUMN()+13,6)))</f>
        <v>#DIV/0!</v>
      </c>
      <c r="Z25" s="4" t="e">
        <f ca="1">AVERAGE(INDIRECT(ADDRESS(ROW()-1,6)):INDIRECT(ADDRESS(ROW()-COLUMN()+13,6)))</f>
        <v>#DIV/0!</v>
      </c>
      <c r="AA25" s="4" t="e">
        <f ca="1">AVERAGE(INDIRECT(ADDRESS(ROW()-1,6)):INDIRECT(ADDRESS(ROW()-COLUMN()+13,6)))</f>
        <v>#DIV/0!</v>
      </c>
      <c r="AB25" s="4" t="e">
        <f ca="1">AVERAGE(INDIRECT(ADDRESS(ROW()-1,6)):INDIRECT(ADDRESS(ROW()-COLUMN()+13,6)))</f>
        <v>#DIV/0!</v>
      </c>
      <c r="AC25" s="4" t="e">
        <f ca="1">AVERAGE(INDIRECT(ADDRESS(ROW()-1,6)):INDIRECT(ADDRESS(ROW()-COLUMN()+13,6)))</f>
        <v>#DIV/0!</v>
      </c>
      <c r="AD25" s="4" t="e">
        <f ca="1">AVERAGE(INDIRECT(ADDRESS(ROW()-1,6)):INDIRECT(ADDRESS(ROW()-COLUMN()+13,6)))</f>
        <v>#DIV/0!</v>
      </c>
      <c r="AE25" s="4" t="e">
        <f ca="1">AVERAGE(INDIRECT(ADDRESS(ROW()-1,6)):INDIRECT(ADDRESS(ROW()-COLUMN()+13,6)))</f>
        <v>#DIV/0!</v>
      </c>
      <c r="AF25" s="4" t="e">
        <f ca="1">AVERAGE(INDIRECT(ADDRESS(ROW()-1,6)):INDIRECT(ADDRESS(ROW()-COLUMN()+13,6)))</f>
        <v>#DIV/0!</v>
      </c>
    </row>
    <row r="26" spans="1:39" x14ac:dyDescent="0.25">
      <c r="A26" t="str">
        <f t="shared" si="5"/>
        <v/>
      </c>
      <c r="B26" s="4" t="str">
        <f t="shared" si="6"/>
        <v/>
      </c>
      <c r="C26" s="4" t="str">
        <f t="shared" si="8"/>
        <v/>
      </c>
      <c r="D26" s="4" t="str">
        <f t="shared" si="9"/>
        <v/>
      </c>
      <c r="E26" s="4" t="str">
        <f t="shared" si="7"/>
        <v/>
      </c>
      <c r="G26" s="29" t="str">
        <f t="shared" si="0"/>
        <v/>
      </c>
      <c r="H26" s="3" t="str">
        <f t="shared" si="1"/>
        <v/>
      </c>
      <c r="I26" s="3" t="str">
        <f t="shared" si="2"/>
        <v/>
      </c>
      <c r="J26" s="2" t="str">
        <f t="shared" si="3"/>
        <v/>
      </c>
      <c r="K26" s="2" t="str">
        <f t="shared" si="4"/>
        <v/>
      </c>
      <c r="L26" s="4" t="e">
        <f t="shared" ca="1" si="10"/>
        <v>#NUM!</v>
      </c>
      <c r="M26">
        <f t="shared" ca="1" si="11"/>
        <v>0</v>
      </c>
      <c r="N26" t="e">
        <f ca="1">MATCH(0.5,O26:INDIRECT(ADDRESS(ROW(),ROW()+8)),0)</f>
        <v>#N/A</v>
      </c>
      <c r="O26" s="4" t="e">
        <f ca="1">AVERAGE(INDIRECT(ADDRESS(ROW()-1,6)):INDIRECT(ADDRESS(ROW()-COLUMN()+13,6)))</f>
        <v>#DIV/0!</v>
      </c>
      <c r="P26" s="4" t="e">
        <f ca="1">AVERAGE(INDIRECT(ADDRESS(ROW()-1,6)):INDIRECT(ADDRESS(ROW()-COLUMN()+13,6)))</f>
        <v>#DIV/0!</v>
      </c>
      <c r="Q26" s="4" t="e">
        <f ca="1">AVERAGE(INDIRECT(ADDRESS(ROW()-1,6)):INDIRECT(ADDRESS(ROW()-COLUMN()+13,6)))</f>
        <v>#DIV/0!</v>
      </c>
      <c r="R26" s="4" t="e">
        <f ca="1">AVERAGE(INDIRECT(ADDRESS(ROW()-1,6)):INDIRECT(ADDRESS(ROW()-COLUMN()+13,6)))</f>
        <v>#DIV/0!</v>
      </c>
      <c r="S26" s="4" t="e">
        <f ca="1">AVERAGE(INDIRECT(ADDRESS(ROW()-1,6)):INDIRECT(ADDRESS(ROW()-COLUMN()+13,6)))</f>
        <v>#DIV/0!</v>
      </c>
      <c r="T26" s="4" t="e">
        <f ca="1">AVERAGE(INDIRECT(ADDRESS(ROW()-1,6)):INDIRECT(ADDRESS(ROW()-COLUMN()+13,6)))</f>
        <v>#DIV/0!</v>
      </c>
      <c r="U26" s="4" t="e">
        <f ca="1">AVERAGE(INDIRECT(ADDRESS(ROW()-1,6)):INDIRECT(ADDRESS(ROW()-COLUMN()+13,6)))</f>
        <v>#DIV/0!</v>
      </c>
      <c r="V26" s="4" t="e">
        <f ca="1">AVERAGE(INDIRECT(ADDRESS(ROW()-1,6)):INDIRECT(ADDRESS(ROW()-COLUMN()+13,6)))</f>
        <v>#DIV/0!</v>
      </c>
      <c r="W26" s="4" t="e">
        <f ca="1">AVERAGE(INDIRECT(ADDRESS(ROW()-1,6)):INDIRECT(ADDRESS(ROW()-COLUMN()+13,6)))</f>
        <v>#DIV/0!</v>
      </c>
      <c r="X26" s="4" t="e">
        <f ca="1">AVERAGE(INDIRECT(ADDRESS(ROW()-1,6)):INDIRECT(ADDRESS(ROW()-COLUMN()+13,6)))</f>
        <v>#DIV/0!</v>
      </c>
      <c r="Y26" s="4" t="e">
        <f ca="1">AVERAGE(INDIRECT(ADDRESS(ROW()-1,6)):INDIRECT(ADDRESS(ROW()-COLUMN()+13,6)))</f>
        <v>#DIV/0!</v>
      </c>
      <c r="Z26" s="4" t="e">
        <f ca="1">AVERAGE(INDIRECT(ADDRESS(ROW()-1,6)):INDIRECT(ADDRESS(ROW()-COLUMN()+13,6)))</f>
        <v>#DIV/0!</v>
      </c>
      <c r="AA26" s="4" t="e">
        <f ca="1">AVERAGE(INDIRECT(ADDRESS(ROW()-1,6)):INDIRECT(ADDRESS(ROW()-COLUMN()+13,6)))</f>
        <v>#DIV/0!</v>
      </c>
      <c r="AB26" s="4" t="e">
        <f ca="1">AVERAGE(INDIRECT(ADDRESS(ROW()-1,6)):INDIRECT(ADDRESS(ROW()-COLUMN()+13,6)))</f>
        <v>#DIV/0!</v>
      </c>
      <c r="AC26" s="4" t="e">
        <f ca="1">AVERAGE(INDIRECT(ADDRESS(ROW()-1,6)):INDIRECT(ADDRESS(ROW()-COLUMN()+13,6)))</f>
        <v>#DIV/0!</v>
      </c>
      <c r="AD26" s="4" t="e">
        <f ca="1">AVERAGE(INDIRECT(ADDRESS(ROW()-1,6)):INDIRECT(ADDRESS(ROW()-COLUMN()+13,6)))</f>
        <v>#DIV/0!</v>
      </c>
      <c r="AE26" s="4" t="e">
        <f ca="1">AVERAGE(INDIRECT(ADDRESS(ROW()-1,6)):INDIRECT(ADDRESS(ROW()-COLUMN()+13,6)))</f>
        <v>#DIV/0!</v>
      </c>
      <c r="AF26" s="4" t="e">
        <f ca="1">AVERAGE(INDIRECT(ADDRESS(ROW()-1,6)):INDIRECT(ADDRESS(ROW()-COLUMN()+13,6)))</f>
        <v>#DIV/0!</v>
      </c>
      <c r="AG26" s="4" t="e">
        <f ca="1">AVERAGE(INDIRECT(ADDRESS(ROW()-1,6)):INDIRECT(ADDRESS(ROW()-COLUMN()+13,6)))</f>
        <v>#DIV/0!</v>
      </c>
    </row>
    <row r="27" spans="1:39" x14ac:dyDescent="0.25">
      <c r="A27" t="str">
        <f t="shared" si="5"/>
        <v/>
      </c>
      <c r="B27" s="4" t="str">
        <f t="shared" si="6"/>
        <v/>
      </c>
      <c r="C27" s="4" t="str">
        <f t="shared" si="8"/>
        <v/>
      </c>
      <c r="D27" s="4" t="str">
        <f t="shared" si="9"/>
        <v/>
      </c>
      <c r="E27" s="4" t="str">
        <f t="shared" si="7"/>
        <v/>
      </c>
      <c r="G27" s="29" t="str">
        <f t="shared" si="0"/>
        <v/>
      </c>
      <c r="H27" s="3" t="str">
        <f t="shared" si="1"/>
        <v/>
      </c>
      <c r="I27" s="3" t="str">
        <f t="shared" si="2"/>
        <v/>
      </c>
      <c r="J27" s="2" t="str">
        <f t="shared" si="3"/>
        <v/>
      </c>
      <c r="K27" s="2" t="str">
        <f t="shared" si="4"/>
        <v/>
      </c>
      <c r="L27" s="4" t="e">
        <f t="shared" ca="1" si="10"/>
        <v>#NUM!</v>
      </c>
      <c r="M27">
        <f t="shared" ca="1" si="11"/>
        <v>0</v>
      </c>
      <c r="N27" t="e">
        <f ca="1">MATCH(0.5,O27:INDIRECT(ADDRESS(ROW(),ROW()+8)),0)</f>
        <v>#N/A</v>
      </c>
      <c r="O27" s="4" t="e">
        <f ca="1">AVERAGE(INDIRECT(ADDRESS(ROW()-1,6)):INDIRECT(ADDRESS(ROW()-COLUMN()+13,6)))</f>
        <v>#DIV/0!</v>
      </c>
      <c r="P27" s="4" t="e">
        <f ca="1">AVERAGE(INDIRECT(ADDRESS(ROW()-1,6)):INDIRECT(ADDRESS(ROW()-COLUMN()+13,6)))</f>
        <v>#DIV/0!</v>
      </c>
      <c r="Q27" s="4" t="e">
        <f ca="1">AVERAGE(INDIRECT(ADDRESS(ROW()-1,6)):INDIRECT(ADDRESS(ROW()-COLUMN()+13,6)))</f>
        <v>#DIV/0!</v>
      </c>
      <c r="R27" s="4" t="e">
        <f ca="1">AVERAGE(INDIRECT(ADDRESS(ROW()-1,6)):INDIRECT(ADDRESS(ROW()-COLUMN()+13,6)))</f>
        <v>#DIV/0!</v>
      </c>
      <c r="S27" s="4" t="e">
        <f ca="1">AVERAGE(INDIRECT(ADDRESS(ROW()-1,6)):INDIRECT(ADDRESS(ROW()-COLUMN()+13,6)))</f>
        <v>#DIV/0!</v>
      </c>
      <c r="T27" s="4" t="e">
        <f ca="1">AVERAGE(INDIRECT(ADDRESS(ROW()-1,6)):INDIRECT(ADDRESS(ROW()-COLUMN()+13,6)))</f>
        <v>#DIV/0!</v>
      </c>
      <c r="U27" s="4" t="e">
        <f ca="1">AVERAGE(INDIRECT(ADDRESS(ROW()-1,6)):INDIRECT(ADDRESS(ROW()-COLUMN()+13,6)))</f>
        <v>#DIV/0!</v>
      </c>
      <c r="V27" s="4" t="e">
        <f ca="1">AVERAGE(INDIRECT(ADDRESS(ROW()-1,6)):INDIRECT(ADDRESS(ROW()-COLUMN()+13,6)))</f>
        <v>#DIV/0!</v>
      </c>
      <c r="W27" s="4" t="e">
        <f ca="1">AVERAGE(INDIRECT(ADDRESS(ROW()-1,6)):INDIRECT(ADDRESS(ROW()-COLUMN()+13,6)))</f>
        <v>#DIV/0!</v>
      </c>
      <c r="X27" s="4" t="e">
        <f ca="1">AVERAGE(INDIRECT(ADDRESS(ROW()-1,6)):INDIRECT(ADDRESS(ROW()-COLUMN()+13,6)))</f>
        <v>#DIV/0!</v>
      </c>
      <c r="Y27" s="4" t="e">
        <f ca="1">AVERAGE(INDIRECT(ADDRESS(ROW()-1,6)):INDIRECT(ADDRESS(ROW()-COLUMN()+13,6)))</f>
        <v>#DIV/0!</v>
      </c>
      <c r="Z27" s="4" t="e">
        <f ca="1">AVERAGE(INDIRECT(ADDRESS(ROW()-1,6)):INDIRECT(ADDRESS(ROW()-COLUMN()+13,6)))</f>
        <v>#DIV/0!</v>
      </c>
      <c r="AA27" s="4" t="e">
        <f ca="1">AVERAGE(INDIRECT(ADDRESS(ROW()-1,6)):INDIRECT(ADDRESS(ROW()-COLUMN()+13,6)))</f>
        <v>#DIV/0!</v>
      </c>
      <c r="AB27" s="4" t="e">
        <f ca="1">AVERAGE(INDIRECT(ADDRESS(ROW()-1,6)):INDIRECT(ADDRESS(ROW()-COLUMN()+13,6)))</f>
        <v>#DIV/0!</v>
      </c>
      <c r="AC27" s="4" t="e">
        <f ca="1">AVERAGE(INDIRECT(ADDRESS(ROW()-1,6)):INDIRECT(ADDRESS(ROW()-COLUMN()+13,6)))</f>
        <v>#DIV/0!</v>
      </c>
      <c r="AD27" s="4" t="e">
        <f ca="1">AVERAGE(INDIRECT(ADDRESS(ROW()-1,6)):INDIRECT(ADDRESS(ROW()-COLUMN()+13,6)))</f>
        <v>#DIV/0!</v>
      </c>
      <c r="AE27" s="4" t="e">
        <f ca="1">AVERAGE(INDIRECT(ADDRESS(ROW()-1,6)):INDIRECT(ADDRESS(ROW()-COLUMN()+13,6)))</f>
        <v>#DIV/0!</v>
      </c>
      <c r="AF27" s="4" t="e">
        <f ca="1">AVERAGE(INDIRECT(ADDRESS(ROW()-1,6)):INDIRECT(ADDRESS(ROW()-COLUMN()+13,6)))</f>
        <v>#DIV/0!</v>
      </c>
      <c r="AG27" s="4" t="e">
        <f ca="1">AVERAGE(INDIRECT(ADDRESS(ROW()-1,6)):INDIRECT(ADDRESS(ROW()-COLUMN()+13,6)))</f>
        <v>#DIV/0!</v>
      </c>
      <c r="AH27" s="4" t="e">
        <f ca="1">AVERAGE(INDIRECT(ADDRESS(ROW()-1,6)):INDIRECT(ADDRESS(ROW()-COLUMN()+13,6)))</f>
        <v>#DIV/0!</v>
      </c>
    </row>
    <row r="28" spans="1:39" x14ac:dyDescent="0.25">
      <c r="A28" t="str">
        <f t="shared" si="5"/>
        <v/>
      </c>
      <c r="B28" s="4" t="str">
        <f t="shared" si="6"/>
        <v/>
      </c>
      <c r="C28" s="4" t="str">
        <f t="shared" si="8"/>
        <v/>
      </c>
      <c r="D28" s="4" t="str">
        <f t="shared" si="9"/>
        <v/>
      </c>
      <c r="E28" s="4" t="str">
        <f t="shared" si="7"/>
        <v/>
      </c>
      <c r="G28" s="29" t="str">
        <f t="shared" si="0"/>
        <v/>
      </c>
      <c r="H28" s="3" t="str">
        <f t="shared" si="1"/>
        <v/>
      </c>
      <c r="I28" s="3" t="str">
        <f t="shared" si="2"/>
        <v/>
      </c>
      <c r="J28" s="2" t="str">
        <f t="shared" si="3"/>
        <v/>
      </c>
      <c r="K28" s="2" t="str">
        <f t="shared" si="4"/>
        <v/>
      </c>
      <c r="L28" s="4" t="e">
        <f t="shared" ca="1" si="10"/>
        <v>#NUM!</v>
      </c>
      <c r="M28">
        <f t="shared" ca="1" si="11"/>
        <v>0</v>
      </c>
      <c r="N28" t="e">
        <f ca="1">MATCH(0.5,O28:INDIRECT(ADDRESS(ROW(),ROW()+8)),0)</f>
        <v>#N/A</v>
      </c>
      <c r="O28" s="4" t="e">
        <f ca="1">AVERAGE(INDIRECT(ADDRESS(ROW()-1,6)):INDIRECT(ADDRESS(ROW()-COLUMN()+13,6)))</f>
        <v>#DIV/0!</v>
      </c>
      <c r="P28" s="4" t="e">
        <f ca="1">AVERAGE(INDIRECT(ADDRESS(ROW()-1,6)):INDIRECT(ADDRESS(ROW()-COLUMN()+13,6)))</f>
        <v>#DIV/0!</v>
      </c>
      <c r="Q28" s="4" t="e">
        <f ca="1">AVERAGE(INDIRECT(ADDRESS(ROW()-1,6)):INDIRECT(ADDRESS(ROW()-COLUMN()+13,6)))</f>
        <v>#DIV/0!</v>
      </c>
      <c r="R28" s="4" t="e">
        <f ca="1">AVERAGE(INDIRECT(ADDRESS(ROW()-1,6)):INDIRECT(ADDRESS(ROW()-COLUMN()+13,6)))</f>
        <v>#DIV/0!</v>
      </c>
      <c r="S28" s="4" t="e">
        <f ca="1">AVERAGE(INDIRECT(ADDRESS(ROW()-1,6)):INDIRECT(ADDRESS(ROW()-COLUMN()+13,6)))</f>
        <v>#DIV/0!</v>
      </c>
      <c r="T28" s="4" t="e">
        <f ca="1">AVERAGE(INDIRECT(ADDRESS(ROW()-1,6)):INDIRECT(ADDRESS(ROW()-COLUMN()+13,6)))</f>
        <v>#DIV/0!</v>
      </c>
      <c r="U28" s="4" t="e">
        <f ca="1">AVERAGE(INDIRECT(ADDRESS(ROW()-1,6)):INDIRECT(ADDRESS(ROW()-COLUMN()+13,6)))</f>
        <v>#DIV/0!</v>
      </c>
      <c r="V28" s="4" t="e">
        <f ca="1">AVERAGE(INDIRECT(ADDRESS(ROW()-1,6)):INDIRECT(ADDRESS(ROW()-COLUMN()+13,6)))</f>
        <v>#DIV/0!</v>
      </c>
      <c r="W28" s="4" t="e">
        <f ca="1">AVERAGE(INDIRECT(ADDRESS(ROW()-1,6)):INDIRECT(ADDRESS(ROW()-COLUMN()+13,6)))</f>
        <v>#DIV/0!</v>
      </c>
      <c r="X28" s="4" t="e">
        <f ca="1">AVERAGE(INDIRECT(ADDRESS(ROW()-1,6)):INDIRECT(ADDRESS(ROW()-COLUMN()+13,6)))</f>
        <v>#DIV/0!</v>
      </c>
      <c r="Y28" s="4" t="e">
        <f ca="1">AVERAGE(INDIRECT(ADDRESS(ROW()-1,6)):INDIRECT(ADDRESS(ROW()-COLUMN()+13,6)))</f>
        <v>#DIV/0!</v>
      </c>
      <c r="Z28" s="4" t="e">
        <f ca="1">AVERAGE(INDIRECT(ADDRESS(ROW()-1,6)):INDIRECT(ADDRESS(ROW()-COLUMN()+13,6)))</f>
        <v>#DIV/0!</v>
      </c>
      <c r="AA28" s="4" t="e">
        <f ca="1">AVERAGE(INDIRECT(ADDRESS(ROW()-1,6)):INDIRECT(ADDRESS(ROW()-COLUMN()+13,6)))</f>
        <v>#DIV/0!</v>
      </c>
      <c r="AB28" s="4" t="e">
        <f ca="1">AVERAGE(INDIRECT(ADDRESS(ROW()-1,6)):INDIRECT(ADDRESS(ROW()-COLUMN()+13,6)))</f>
        <v>#DIV/0!</v>
      </c>
      <c r="AC28" s="4" t="e">
        <f ca="1">AVERAGE(INDIRECT(ADDRESS(ROW()-1,6)):INDIRECT(ADDRESS(ROW()-COLUMN()+13,6)))</f>
        <v>#DIV/0!</v>
      </c>
      <c r="AD28" s="4" t="e">
        <f ca="1">AVERAGE(INDIRECT(ADDRESS(ROW()-1,6)):INDIRECT(ADDRESS(ROW()-COLUMN()+13,6)))</f>
        <v>#DIV/0!</v>
      </c>
      <c r="AE28" s="4" t="e">
        <f ca="1">AVERAGE(INDIRECT(ADDRESS(ROW()-1,6)):INDIRECT(ADDRESS(ROW()-COLUMN()+13,6)))</f>
        <v>#DIV/0!</v>
      </c>
      <c r="AF28" s="4" t="e">
        <f ca="1">AVERAGE(INDIRECT(ADDRESS(ROW()-1,6)):INDIRECT(ADDRESS(ROW()-COLUMN()+13,6)))</f>
        <v>#DIV/0!</v>
      </c>
      <c r="AG28" s="4" t="e">
        <f ca="1">AVERAGE(INDIRECT(ADDRESS(ROW()-1,6)):INDIRECT(ADDRESS(ROW()-COLUMN()+13,6)))</f>
        <v>#DIV/0!</v>
      </c>
      <c r="AH28" s="4" t="e">
        <f ca="1">AVERAGE(INDIRECT(ADDRESS(ROW()-1,6)):INDIRECT(ADDRESS(ROW()-COLUMN()+13,6)))</f>
        <v>#DIV/0!</v>
      </c>
      <c r="AI28" s="4" t="e">
        <f ca="1">AVERAGE(INDIRECT(ADDRESS(ROW()-1,6)):INDIRECT(ADDRESS(ROW()-COLUMN()+13,6)))</f>
        <v>#DIV/0!</v>
      </c>
    </row>
    <row r="29" spans="1:39" x14ac:dyDescent="0.25">
      <c r="A29" t="str">
        <f t="shared" si="5"/>
        <v/>
      </c>
      <c r="B29" s="4" t="str">
        <f t="shared" si="6"/>
        <v/>
      </c>
      <c r="C29" s="4" t="str">
        <f t="shared" si="8"/>
        <v/>
      </c>
      <c r="D29" s="4" t="str">
        <f t="shared" si="9"/>
        <v/>
      </c>
      <c r="E29" s="4" t="str">
        <f t="shared" si="7"/>
        <v/>
      </c>
      <c r="G29" s="29" t="str">
        <f t="shared" si="0"/>
        <v/>
      </c>
      <c r="H29" s="3" t="str">
        <f t="shared" si="1"/>
        <v/>
      </c>
      <c r="I29" s="3" t="str">
        <f t="shared" si="2"/>
        <v/>
      </c>
      <c r="J29" s="2" t="str">
        <f t="shared" si="3"/>
        <v/>
      </c>
      <c r="K29" s="2" t="str">
        <f t="shared" si="4"/>
        <v/>
      </c>
      <c r="L29" s="4" t="e">
        <f t="shared" ca="1" si="10"/>
        <v>#NUM!</v>
      </c>
      <c r="M29">
        <f t="shared" ca="1" si="11"/>
        <v>0</v>
      </c>
      <c r="N29" t="e">
        <f ca="1">MATCH(0.5,O29:INDIRECT(ADDRESS(ROW(),ROW()+8)),0)</f>
        <v>#N/A</v>
      </c>
      <c r="O29" s="4" t="e">
        <f ca="1">AVERAGE(INDIRECT(ADDRESS(ROW()-1,6)):INDIRECT(ADDRESS(ROW()-COLUMN()+13,6)))</f>
        <v>#DIV/0!</v>
      </c>
      <c r="P29" s="4" t="e">
        <f ca="1">AVERAGE(INDIRECT(ADDRESS(ROW()-1,6)):INDIRECT(ADDRESS(ROW()-COLUMN()+13,6)))</f>
        <v>#DIV/0!</v>
      </c>
      <c r="Q29" s="4" t="e">
        <f ca="1">AVERAGE(INDIRECT(ADDRESS(ROW()-1,6)):INDIRECT(ADDRESS(ROW()-COLUMN()+13,6)))</f>
        <v>#DIV/0!</v>
      </c>
      <c r="R29" s="4" t="e">
        <f ca="1">AVERAGE(INDIRECT(ADDRESS(ROW()-1,6)):INDIRECT(ADDRESS(ROW()-COLUMN()+13,6)))</f>
        <v>#DIV/0!</v>
      </c>
      <c r="S29" s="4" t="e">
        <f ca="1">AVERAGE(INDIRECT(ADDRESS(ROW()-1,6)):INDIRECT(ADDRESS(ROW()-COLUMN()+13,6)))</f>
        <v>#DIV/0!</v>
      </c>
      <c r="T29" s="4" t="e">
        <f ca="1">AVERAGE(INDIRECT(ADDRESS(ROW()-1,6)):INDIRECT(ADDRESS(ROW()-COLUMN()+13,6)))</f>
        <v>#DIV/0!</v>
      </c>
      <c r="U29" s="4" t="e">
        <f ca="1">AVERAGE(INDIRECT(ADDRESS(ROW()-1,6)):INDIRECT(ADDRESS(ROW()-COLUMN()+13,6)))</f>
        <v>#DIV/0!</v>
      </c>
      <c r="V29" s="4" t="e">
        <f ca="1">AVERAGE(INDIRECT(ADDRESS(ROW()-1,6)):INDIRECT(ADDRESS(ROW()-COLUMN()+13,6)))</f>
        <v>#DIV/0!</v>
      </c>
      <c r="W29" s="4" t="e">
        <f ca="1">AVERAGE(INDIRECT(ADDRESS(ROW()-1,6)):INDIRECT(ADDRESS(ROW()-COLUMN()+13,6)))</f>
        <v>#DIV/0!</v>
      </c>
      <c r="X29" s="4" t="e">
        <f ca="1">AVERAGE(INDIRECT(ADDRESS(ROW()-1,6)):INDIRECT(ADDRESS(ROW()-COLUMN()+13,6)))</f>
        <v>#DIV/0!</v>
      </c>
      <c r="Y29" s="4" t="e">
        <f ca="1">AVERAGE(INDIRECT(ADDRESS(ROW()-1,6)):INDIRECT(ADDRESS(ROW()-COLUMN()+13,6)))</f>
        <v>#DIV/0!</v>
      </c>
      <c r="Z29" s="4" t="e">
        <f ca="1">AVERAGE(INDIRECT(ADDRESS(ROW()-1,6)):INDIRECT(ADDRESS(ROW()-COLUMN()+13,6)))</f>
        <v>#DIV/0!</v>
      </c>
      <c r="AA29" s="4" t="e">
        <f ca="1">AVERAGE(INDIRECT(ADDRESS(ROW()-1,6)):INDIRECT(ADDRESS(ROW()-COLUMN()+13,6)))</f>
        <v>#DIV/0!</v>
      </c>
      <c r="AB29" s="4" t="e">
        <f ca="1">AVERAGE(INDIRECT(ADDRESS(ROW()-1,6)):INDIRECT(ADDRESS(ROW()-COLUMN()+13,6)))</f>
        <v>#DIV/0!</v>
      </c>
      <c r="AC29" s="4" t="e">
        <f ca="1">AVERAGE(INDIRECT(ADDRESS(ROW()-1,6)):INDIRECT(ADDRESS(ROW()-COLUMN()+13,6)))</f>
        <v>#DIV/0!</v>
      </c>
      <c r="AD29" s="4" t="e">
        <f ca="1">AVERAGE(INDIRECT(ADDRESS(ROW()-1,6)):INDIRECT(ADDRESS(ROW()-COLUMN()+13,6)))</f>
        <v>#DIV/0!</v>
      </c>
      <c r="AE29" s="4" t="e">
        <f ca="1">AVERAGE(INDIRECT(ADDRESS(ROW()-1,6)):INDIRECT(ADDRESS(ROW()-COLUMN()+13,6)))</f>
        <v>#DIV/0!</v>
      </c>
      <c r="AF29" s="4" t="e">
        <f ca="1">AVERAGE(INDIRECT(ADDRESS(ROW()-1,6)):INDIRECT(ADDRESS(ROW()-COLUMN()+13,6)))</f>
        <v>#DIV/0!</v>
      </c>
      <c r="AG29" s="4" t="e">
        <f ca="1">AVERAGE(INDIRECT(ADDRESS(ROW()-1,6)):INDIRECT(ADDRESS(ROW()-COLUMN()+13,6)))</f>
        <v>#DIV/0!</v>
      </c>
      <c r="AH29" s="4" t="e">
        <f ca="1">AVERAGE(INDIRECT(ADDRESS(ROW()-1,6)):INDIRECT(ADDRESS(ROW()-COLUMN()+13,6)))</f>
        <v>#DIV/0!</v>
      </c>
      <c r="AI29" s="4" t="e">
        <f ca="1">AVERAGE(INDIRECT(ADDRESS(ROW()-1,6)):INDIRECT(ADDRESS(ROW()-COLUMN()+13,6)))</f>
        <v>#DIV/0!</v>
      </c>
      <c r="AJ29" s="4" t="e">
        <f ca="1">AVERAGE(INDIRECT(ADDRESS(ROW()-1,6)):INDIRECT(ADDRESS(ROW()-COLUMN()+13,6)))</f>
        <v>#DIV/0!</v>
      </c>
    </row>
    <row r="30" spans="1:39" x14ac:dyDescent="0.25">
      <c r="A30" t="str">
        <f t="shared" si="5"/>
        <v/>
      </c>
      <c r="B30" s="4" t="str">
        <f t="shared" si="6"/>
        <v/>
      </c>
      <c r="C30" s="4" t="str">
        <f t="shared" si="8"/>
        <v/>
      </c>
      <c r="D30" s="4" t="str">
        <f t="shared" si="9"/>
        <v/>
      </c>
      <c r="E30" s="4" t="str">
        <f t="shared" si="7"/>
        <v/>
      </c>
      <c r="G30" s="29" t="str">
        <f t="shared" si="0"/>
        <v/>
      </c>
      <c r="H30" s="3" t="str">
        <f t="shared" si="1"/>
        <v/>
      </c>
      <c r="I30" s="3" t="str">
        <f t="shared" si="2"/>
        <v/>
      </c>
      <c r="J30" s="2" t="str">
        <f t="shared" si="3"/>
        <v/>
      </c>
      <c r="K30" s="2" t="str">
        <f t="shared" si="4"/>
        <v/>
      </c>
      <c r="L30" s="4" t="e">
        <f t="shared" ca="1" si="10"/>
        <v>#NUM!</v>
      </c>
      <c r="M30">
        <f t="shared" ca="1" si="11"/>
        <v>0</v>
      </c>
      <c r="N30" t="e">
        <f ca="1">MATCH(0.5,O30:INDIRECT(ADDRESS(ROW(),ROW()+8)),0)</f>
        <v>#N/A</v>
      </c>
      <c r="O30" s="4" t="e">
        <f ca="1">AVERAGE(INDIRECT(ADDRESS(ROW()-1,6)):INDIRECT(ADDRESS(ROW()-COLUMN()+13,6)))</f>
        <v>#DIV/0!</v>
      </c>
      <c r="P30" s="4" t="e">
        <f ca="1">AVERAGE(INDIRECT(ADDRESS(ROW()-1,6)):INDIRECT(ADDRESS(ROW()-COLUMN()+13,6)))</f>
        <v>#DIV/0!</v>
      </c>
      <c r="Q30" s="4" t="e">
        <f ca="1">AVERAGE(INDIRECT(ADDRESS(ROW()-1,6)):INDIRECT(ADDRESS(ROW()-COLUMN()+13,6)))</f>
        <v>#DIV/0!</v>
      </c>
      <c r="R30" s="4" t="e">
        <f ca="1">AVERAGE(INDIRECT(ADDRESS(ROW()-1,6)):INDIRECT(ADDRESS(ROW()-COLUMN()+13,6)))</f>
        <v>#DIV/0!</v>
      </c>
      <c r="S30" s="4" t="e">
        <f ca="1">AVERAGE(INDIRECT(ADDRESS(ROW()-1,6)):INDIRECT(ADDRESS(ROW()-COLUMN()+13,6)))</f>
        <v>#DIV/0!</v>
      </c>
      <c r="T30" s="4" t="e">
        <f ca="1">AVERAGE(INDIRECT(ADDRESS(ROW()-1,6)):INDIRECT(ADDRESS(ROW()-COLUMN()+13,6)))</f>
        <v>#DIV/0!</v>
      </c>
      <c r="U30" s="4" t="e">
        <f ca="1">AVERAGE(INDIRECT(ADDRESS(ROW()-1,6)):INDIRECT(ADDRESS(ROW()-COLUMN()+13,6)))</f>
        <v>#DIV/0!</v>
      </c>
      <c r="V30" s="4" t="e">
        <f ca="1">AVERAGE(INDIRECT(ADDRESS(ROW()-1,6)):INDIRECT(ADDRESS(ROW()-COLUMN()+13,6)))</f>
        <v>#DIV/0!</v>
      </c>
      <c r="W30" s="4" t="e">
        <f ca="1">AVERAGE(INDIRECT(ADDRESS(ROW()-1,6)):INDIRECT(ADDRESS(ROW()-COLUMN()+13,6)))</f>
        <v>#DIV/0!</v>
      </c>
      <c r="X30" s="4" t="e">
        <f ca="1">AVERAGE(INDIRECT(ADDRESS(ROW()-1,6)):INDIRECT(ADDRESS(ROW()-COLUMN()+13,6)))</f>
        <v>#DIV/0!</v>
      </c>
      <c r="Y30" s="4" t="e">
        <f ca="1">AVERAGE(INDIRECT(ADDRESS(ROW()-1,6)):INDIRECT(ADDRESS(ROW()-COLUMN()+13,6)))</f>
        <v>#DIV/0!</v>
      </c>
      <c r="Z30" s="4" t="e">
        <f ca="1">AVERAGE(INDIRECT(ADDRESS(ROW()-1,6)):INDIRECT(ADDRESS(ROW()-COLUMN()+13,6)))</f>
        <v>#DIV/0!</v>
      </c>
      <c r="AA30" s="4" t="e">
        <f ca="1">AVERAGE(INDIRECT(ADDRESS(ROW()-1,6)):INDIRECT(ADDRESS(ROW()-COLUMN()+13,6)))</f>
        <v>#DIV/0!</v>
      </c>
      <c r="AB30" s="4" t="e">
        <f ca="1">AVERAGE(INDIRECT(ADDRESS(ROW()-1,6)):INDIRECT(ADDRESS(ROW()-COLUMN()+13,6)))</f>
        <v>#DIV/0!</v>
      </c>
      <c r="AC30" s="4" t="e">
        <f ca="1">AVERAGE(INDIRECT(ADDRESS(ROW()-1,6)):INDIRECT(ADDRESS(ROW()-COLUMN()+13,6)))</f>
        <v>#DIV/0!</v>
      </c>
      <c r="AD30" s="4" t="e">
        <f ca="1">AVERAGE(INDIRECT(ADDRESS(ROW()-1,6)):INDIRECT(ADDRESS(ROW()-COLUMN()+13,6)))</f>
        <v>#DIV/0!</v>
      </c>
      <c r="AE30" s="4" t="e">
        <f ca="1">AVERAGE(INDIRECT(ADDRESS(ROW()-1,6)):INDIRECT(ADDRESS(ROW()-COLUMN()+13,6)))</f>
        <v>#DIV/0!</v>
      </c>
      <c r="AF30" s="4" t="e">
        <f ca="1">AVERAGE(INDIRECT(ADDRESS(ROW()-1,6)):INDIRECT(ADDRESS(ROW()-COLUMN()+13,6)))</f>
        <v>#DIV/0!</v>
      </c>
      <c r="AG30" s="4" t="e">
        <f ca="1">AVERAGE(INDIRECT(ADDRESS(ROW()-1,6)):INDIRECT(ADDRESS(ROW()-COLUMN()+13,6)))</f>
        <v>#DIV/0!</v>
      </c>
      <c r="AH30" s="4" t="e">
        <f ca="1">AVERAGE(INDIRECT(ADDRESS(ROW()-1,6)):INDIRECT(ADDRESS(ROW()-COLUMN()+13,6)))</f>
        <v>#DIV/0!</v>
      </c>
      <c r="AI30" s="4" t="e">
        <f ca="1">AVERAGE(INDIRECT(ADDRESS(ROW()-1,6)):INDIRECT(ADDRESS(ROW()-COLUMN()+13,6)))</f>
        <v>#DIV/0!</v>
      </c>
      <c r="AJ30" s="4" t="e">
        <f ca="1">AVERAGE(INDIRECT(ADDRESS(ROW()-1,6)):INDIRECT(ADDRESS(ROW()-COLUMN()+13,6)))</f>
        <v>#DIV/0!</v>
      </c>
      <c r="AK30" s="4" t="e">
        <f ca="1">AVERAGE(INDIRECT(ADDRESS(ROW()-1,6)):INDIRECT(ADDRESS(ROW()-COLUMN()+13,6)))</f>
        <v>#DIV/0!</v>
      </c>
    </row>
    <row r="31" spans="1:39" x14ac:dyDescent="0.25">
      <c r="A31" t="str">
        <f t="shared" si="5"/>
        <v/>
      </c>
      <c r="B31" s="4" t="str">
        <f t="shared" si="6"/>
        <v/>
      </c>
      <c r="C31" s="4" t="str">
        <f t="shared" si="8"/>
        <v/>
      </c>
      <c r="D31" s="4" t="str">
        <f t="shared" si="9"/>
        <v/>
      </c>
      <c r="E31" s="4" t="str">
        <f t="shared" si="7"/>
        <v/>
      </c>
      <c r="G31" s="29" t="str">
        <f t="shared" si="0"/>
        <v/>
      </c>
      <c r="H31" s="3" t="str">
        <f t="shared" si="1"/>
        <v/>
      </c>
      <c r="I31" s="3" t="str">
        <f t="shared" si="2"/>
        <v/>
      </c>
      <c r="J31" s="2" t="str">
        <f t="shared" si="3"/>
        <v/>
      </c>
      <c r="K31" s="2" t="str">
        <f t="shared" si="4"/>
        <v/>
      </c>
      <c r="L31" s="4" t="e">
        <f t="shared" ca="1" si="10"/>
        <v>#NUM!</v>
      </c>
      <c r="M31">
        <f t="shared" ca="1" si="11"/>
        <v>0</v>
      </c>
      <c r="N31" t="e">
        <f ca="1">MATCH(0.5,O31:INDIRECT(ADDRESS(ROW(),ROW()+8)),0)</f>
        <v>#N/A</v>
      </c>
      <c r="O31" s="4" t="e">
        <f ca="1">AVERAGE(INDIRECT(ADDRESS(ROW()-1,6)):INDIRECT(ADDRESS(ROW()-COLUMN()+13,6)))</f>
        <v>#DIV/0!</v>
      </c>
      <c r="P31" s="4" t="e">
        <f ca="1">AVERAGE(INDIRECT(ADDRESS(ROW()-1,6)):INDIRECT(ADDRESS(ROW()-COLUMN()+13,6)))</f>
        <v>#DIV/0!</v>
      </c>
      <c r="Q31" s="4" t="e">
        <f ca="1">AVERAGE(INDIRECT(ADDRESS(ROW()-1,6)):INDIRECT(ADDRESS(ROW()-COLUMN()+13,6)))</f>
        <v>#DIV/0!</v>
      </c>
      <c r="R31" s="4" t="e">
        <f ca="1">AVERAGE(INDIRECT(ADDRESS(ROW()-1,6)):INDIRECT(ADDRESS(ROW()-COLUMN()+13,6)))</f>
        <v>#DIV/0!</v>
      </c>
      <c r="S31" s="4" t="e">
        <f ca="1">AVERAGE(INDIRECT(ADDRESS(ROW()-1,6)):INDIRECT(ADDRESS(ROW()-COLUMN()+13,6)))</f>
        <v>#DIV/0!</v>
      </c>
      <c r="T31" s="4" t="e">
        <f ca="1">AVERAGE(INDIRECT(ADDRESS(ROW()-1,6)):INDIRECT(ADDRESS(ROW()-COLUMN()+13,6)))</f>
        <v>#DIV/0!</v>
      </c>
      <c r="U31" s="4" t="e">
        <f ca="1">AVERAGE(INDIRECT(ADDRESS(ROW()-1,6)):INDIRECT(ADDRESS(ROW()-COLUMN()+13,6)))</f>
        <v>#DIV/0!</v>
      </c>
      <c r="V31" s="4" t="e">
        <f ca="1">AVERAGE(INDIRECT(ADDRESS(ROW()-1,6)):INDIRECT(ADDRESS(ROW()-COLUMN()+13,6)))</f>
        <v>#DIV/0!</v>
      </c>
      <c r="W31" s="4" t="e">
        <f ca="1">AVERAGE(INDIRECT(ADDRESS(ROW()-1,6)):INDIRECT(ADDRESS(ROW()-COLUMN()+13,6)))</f>
        <v>#DIV/0!</v>
      </c>
      <c r="X31" s="4" t="e">
        <f ca="1">AVERAGE(INDIRECT(ADDRESS(ROW()-1,6)):INDIRECT(ADDRESS(ROW()-COLUMN()+13,6)))</f>
        <v>#DIV/0!</v>
      </c>
      <c r="Y31" s="4" t="e">
        <f ca="1">AVERAGE(INDIRECT(ADDRESS(ROW()-1,6)):INDIRECT(ADDRESS(ROW()-COLUMN()+13,6)))</f>
        <v>#DIV/0!</v>
      </c>
      <c r="Z31" s="4" t="e">
        <f ca="1">AVERAGE(INDIRECT(ADDRESS(ROW()-1,6)):INDIRECT(ADDRESS(ROW()-COLUMN()+13,6)))</f>
        <v>#DIV/0!</v>
      </c>
      <c r="AA31" s="4" t="e">
        <f ca="1">AVERAGE(INDIRECT(ADDRESS(ROW()-1,6)):INDIRECT(ADDRESS(ROW()-COLUMN()+13,6)))</f>
        <v>#DIV/0!</v>
      </c>
      <c r="AB31" s="4" t="e">
        <f ca="1">AVERAGE(INDIRECT(ADDRESS(ROW()-1,6)):INDIRECT(ADDRESS(ROW()-COLUMN()+13,6)))</f>
        <v>#DIV/0!</v>
      </c>
      <c r="AC31" s="4" t="e">
        <f ca="1">AVERAGE(INDIRECT(ADDRESS(ROW()-1,6)):INDIRECT(ADDRESS(ROW()-COLUMN()+13,6)))</f>
        <v>#DIV/0!</v>
      </c>
      <c r="AD31" s="4" t="e">
        <f ca="1">AVERAGE(INDIRECT(ADDRESS(ROW()-1,6)):INDIRECT(ADDRESS(ROW()-COLUMN()+13,6)))</f>
        <v>#DIV/0!</v>
      </c>
      <c r="AE31" s="4" t="e">
        <f ca="1">AVERAGE(INDIRECT(ADDRESS(ROW()-1,6)):INDIRECT(ADDRESS(ROW()-COLUMN()+13,6)))</f>
        <v>#DIV/0!</v>
      </c>
      <c r="AF31" s="4" t="e">
        <f ca="1">AVERAGE(INDIRECT(ADDRESS(ROW()-1,6)):INDIRECT(ADDRESS(ROW()-COLUMN()+13,6)))</f>
        <v>#DIV/0!</v>
      </c>
      <c r="AG31" s="4" t="e">
        <f ca="1">AVERAGE(INDIRECT(ADDRESS(ROW()-1,6)):INDIRECT(ADDRESS(ROW()-COLUMN()+13,6)))</f>
        <v>#DIV/0!</v>
      </c>
      <c r="AH31" s="4" t="e">
        <f ca="1">AVERAGE(INDIRECT(ADDRESS(ROW()-1,6)):INDIRECT(ADDRESS(ROW()-COLUMN()+13,6)))</f>
        <v>#DIV/0!</v>
      </c>
      <c r="AI31" s="4" t="e">
        <f ca="1">AVERAGE(INDIRECT(ADDRESS(ROW()-1,6)):INDIRECT(ADDRESS(ROW()-COLUMN()+13,6)))</f>
        <v>#DIV/0!</v>
      </c>
      <c r="AJ31" s="4" t="e">
        <f ca="1">AVERAGE(INDIRECT(ADDRESS(ROW()-1,6)):INDIRECT(ADDRESS(ROW()-COLUMN()+13,6)))</f>
        <v>#DIV/0!</v>
      </c>
      <c r="AK31" s="4" t="e">
        <f ca="1">AVERAGE(INDIRECT(ADDRESS(ROW()-1,6)):INDIRECT(ADDRESS(ROW()-COLUMN()+13,6)))</f>
        <v>#DIV/0!</v>
      </c>
      <c r="AL31" s="4" t="e">
        <f ca="1">AVERAGE(INDIRECT(ADDRESS(ROW()-1,6)):INDIRECT(ADDRESS(ROW()-COLUMN()+13,6)))</f>
        <v>#DIV/0!</v>
      </c>
    </row>
    <row r="32" spans="1:39" x14ac:dyDescent="0.25">
      <c r="A32" t="str">
        <f t="shared" si="5"/>
        <v/>
      </c>
      <c r="B32" s="4" t="str">
        <f t="shared" si="6"/>
        <v/>
      </c>
      <c r="C32" s="4" t="str">
        <f t="shared" si="8"/>
        <v/>
      </c>
      <c r="D32" s="4" t="str">
        <f t="shared" si="9"/>
        <v/>
      </c>
      <c r="E32" s="4" t="str">
        <f t="shared" si="7"/>
        <v/>
      </c>
      <c r="G32" s="29" t="str">
        <f t="shared" si="0"/>
        <v/>
      </c>
      <c r="H32" s="3" t="str">
        <f t="shared" si="1"/>
        <v/>
      </c>
      <c r="I32" s="3" t="str">
        <f t="shared" si="2"/>
        <v/>
      </c>
      <c r="J32" s="2" t="str">
        <f t="shared" si="3"/>
        <v/>
      </c>
      <c r="K32" s="2" t="str">
        <f t="shared" si="4"/>
        <v/>
      </c>
      <c r="L32" s="4" t="e">
        <f t="shared" ca="1" si="10"/>
        <v>#NUM!</v>
      </c>
      <c r="M32">
        <f t="shared" ca="1" si="11"/>
        <v>0</v>
      </c>
      <c r="N32" t="e">
        <f ca="1">MATCH(0.5,O32:INDIRECT(ADDRESS(ROW(),ROW()+8)),0)</f>
        <v>#N/A</v>
      </c>
      <c r="O32" s="4" t="e">
        <f ca="1">AVERAGE(INDIRECT(ADDRESS(ROW()-1,6)):INDIRECT(ADDRESS(ROW()-COLUMN()+13,6)))</f>
        <v>#DIV/0!</v>
      </c>
      <c r="P32" s="4" t="e">
        <f ca="1">AVERAGE(INDIRECT(ADDRESS(ROW()-1,6)):INDIRECT(ADDRESS(ROW()-COLUMN()+13,6)))</f>
        <v>#DIV/0!</v>
      </c>
      <c r="Q32" s="4" t="e">
        <f ca="1">AVERAGE(INDIRECT(ADDRESS(ROW()-1,6)):INDIRECT(ADDRESS(ROW()-COLUMN()+13,6)))</f>
        <v>#DIV/0!</v>
      </c>
      <c r="R32" s="4" t="e">
        <f ca="1">AVERAGE(INDIRECT(ADDRESS(ROW()-1,6)):INDIRECT(ADDRESS(ROW()-COLUMN()+13,6)))</f>
        <v>#DIV/0!</v>
      </c>
      <c r="S32" s="4" t="e">
        <f ca="1">AVERAGE(INDIRECT(ADDRESS(ROW()-1,6)):INDIRECT(ADDRESS(ROW()-COLUMN()+13,6)))</f>
        <v>#DIV/0!</v>
      </c>
      <c r="T32" s="4" t="e">
        <f ca="1">AVERAGE(INDIRECT(ADDRESS(ROW()-1,6)):INDIRECT(ADDRESS(ROW()-COLUMN()+13,6)))</f>
        <v>#DIV/0!</v>
      </c>
      <c r="U32" s="4" t="e">
        <f ca="1">AVERAGE(INDIRECT(ADDRESS(ROW()-1,6)):INDIRECT(ADDRESS(ROW()-COLUMN()+13,6)))</f>
        <v>#DIV/0!</v>
      </c>
      <c r="V32" s="4" t="e">
        <f ca="1">AVERAGE(INDIRECT(ADDRESS(ROW()-1,6)):INDIRECT(ADDRESS(ROW()-COLUMN()+13,6)))</f>
        <v>#DIV/0!</v>
      </c>
      <c r="W32" s="4" t="e">
        <f ca="1">AVERAGE(INDIRECT(ADDRESS(ROW()-1,6)):INDIRECT(ADDRESS(ROW()-COLUMN()+13,6)))</f>
        <v>#DIV/0!</v>
      </c>
      <c r="X32" s="4" t="e">
        <f ca="1">AVERAGE(INDIRECT(ADDRESS(ROW()-1,6)):INDIRECT(ADDRESS(ROW()-COLUMN()+13,6)))</f>
        <v>#DIV/0!</v>
      </c>
      <c r="Y32" s="4" t="e">
        <f ca="1">AVERAGE(INDIRECT(ADDRESS(ROW()-1,6)):INDIRECT(ADDRESS(ROW()-COLUMN()+13,6)))</f>
        <v>#DIV/0!</v>
      </c>
      <c r="Z32" s="4" t="e">
        <f ca="1">AVERAGE(INDIRECT(ADDRESS(ROW()-1,6)):INDIRECT(ADDRESS(ROW()-COLUMN()+13,6)))</f>
        <v>#DIV/0!</v>
      </c>
      <c r="AA32" s="4" t="e">
        <f ca="1">AVERAGE(INDIRECT(ADDRESS(ROW()-1,6)):INDIRECT(ADDRESS(ROW()-COLUMN()+13,6)))</f>
        <v>#DIV/0!</v>
      </c>
      <c r="AB32" s="4" t="e">
        <f ca="1">AVERAGE(INDIRECT(ADDRESS(ROW()-1,6)):INDIRECT(ADDRESS(ROW()-COLUMN()+13,6)))</f>
        <v>#DIV/0!</v>
      </c>
      <c r="AC32" s="4" t="e">
        <f ca="1">AVERAGE(INDIRECT(ADDRESS(ROW()-1,6)):INDIRECT(ADDRESS(ROW()-COLUMN()+13,6)))</f>
        <v>#DIV/0!</v>
      </c>
      <c r="AD32" s="4" t="e">
        <f ca="1">AVERAGE(INDIRECT(ADDRESS(ROW()-1,6)):INDIRECT(ADDRESS(ROW()-COLUMN()+13,6)))</f>
        <v>#DIV/0!</v>
      </c>
      <c r="AE32" s="4" t="e">
        <f ca="1">AVERAGE(INDIRECT(ADDRESS(ROW()-1,6)):INDIRECT(ADDRESS(ROW()-COLUMN()+13,6)))</f>
        <v>#DIV/0!</v>
      </c>
      <c r="AF32" s="4" t="e">
        <f ca="1">AVERAGE(INDIRECT(ADDRESS(ROW()-1,6)):INDIRECT(ADDRESS(ROW()-COLUMN()+13,6)))</f>
        <v>#DIV/0!</v>
      </c>
      <c r="AG32" s="4" t="e">
        <f ca="1">AVERAGE(INDIRECT(ADDRESS(ROW()-1,6)):INDIRECT(ADDRESS(ROW()-COLUMN()+13,6)))</f>
        <v>#DIV/0!</v>
      </c>
      <c r="AH32" s="4" t="e">
        <f ca="1">AVERAGE(INDIRECT(ADDRESS(ROW()-1,6)):INDIRECT(ADDRESS(ROW()-COLUMN()+13,6)))</f>
        <v>#DIV/0!</v>
      </c>
      <c r="AI32" s="4" t="e">
        <f ca="1">AVERAGE(INDIRECT(ADDRESS(ROW()-1,6)):INDIRECT(ADDRESS(ROW()-COLUMN()+13,6)))</f>
        <v>#DIV/0!</v>
      </c>
      <c r="AJ32" s="4" t="e">
        <f ca="1">AVERAGE(INDIRECT(ADDRESS(ROW()-1,6)):INDIRECT(ADDRESS(ROW()-COLUMN()+13,6)))</f>
        <v>#DIV/0!</v>
      </c>
      <c r="AK32" s="4" t="e">
        <f ca="1">AVERAGE(INDIRECT(ADDRESS(ROW()-1,6)):INDIRECT(ADDRESS(ROW()-COLUMN()+13,6)))</f>
        <v>#DIV/0!</v>
      </c>
      <c r="AL32" s="4" t="e">
        <f ca="1">AVERAGE(INDIRECT(ADDRESS(ROW()-1,6)):INDIRECT(ADDRESS(ROW()-COLUMN()+13,6)))</f>
        <v>#DIV/0!</v>
      </c>
      <c r="AM32" s="4" t="e">
        <f ca="1">AVERAGE(INDIRECT(ADDRESS(ROW()-1,6)):INDIRECT(ADDRESS(ROW()-COLUMN()+13,6)))</f>
        <v>#DIV/0!</v>
      </c>
    </row>
    <row r="33" spans="1:55" x14ac:dyDescent="0.25">
      <c r="A33" t="str">
        <f t="shared" si="5"/>
        <v/>
      </c>
      <c r="B33" s="4" t="str">
        <f t="shared" si="6"/>
        <v/>
      </c>
      <c r="C33" s="4" t="str">
        <f t="shared" si="8"/>
        <v/>
      </c>
      <c r="D33" s="4" t="str">
        <f t="shared" si="9"/>
        <v/>
      </c>
      <c r="E33" s="4" t="str">
        <f t="shared" si="7"/>
        <v/>
      </c>
      <c r="G33" s="29" t="str">
        <f t="shared" si="0"/>
        <v/>
      </c>
      <c r="H33" s="3" t="str">
        <f t="shared" si="1"/>
        <v/>
      </c>
      <c r="I33" s="3" t="str">
        <f t="shared" si="2"/>
        <v/>
      </c>
      <c r="J33" s="2" t="str">
        <f t="shared" si="3"/>
        <v/>
      </c>
      <c r="K33" s="2" t="str">
        <f t="shared" si="4"/>
        <v/>
      </c>
      <c r="L33" s="4" t="e">
        <f t="shared" ca="1" si="10"/>
        <v>#NUM!</v>
      </c>
      <c r="M33">
        <f t="shared" ca="1" si="11"/>
        <v>0</v>
      </c>
      <c r="N33" t="e">
        <f ca="1">MATCH(0.5,O33:INDIRECT(ADDRESS(ROW(),ROW()+8)),0)</f>
        <v>#N/A</v>
      </c>
      <c r="O33" s="4" t="e">
        <f ca="1">AVERAGE(INDIRECT(ADDRESS(ROW()-1,6)):INDIRECT(ADDRESS(ROW()-COLUMN()+13,6)))</f>
        <v>#DIV/0!</v>
      </c>
      <c r="P33" s="4" t="e">
        <f ca="1">AVERAGE(INDIRECT(ADDRESS(ROW()-1,6)):INDIRECT(ADDRESS(ROW()-COLUMN()+13,6)))</f>
        <v>#DIV/0!</v>
      </c>
      <c r="Q33" s="4" t="e">
        <f ca="1">AVERAGE(INDIRECT(ADDRESS(ROW()-1,6)):INDIRECT(ADDRESS(ROW()-COLUMN()+13,6)))</f>
        <v>#DIV/0!</v>
      </c>
      <c r="R33" s="4" t="e">
        <f ca="1">AVERAGE(INDIRECT(ADDRESS(ROW()-1,6)):INDIRECT(ADDRESS(ROW()-COLUMN()+13,6)))</f>
        <v>#DIV/0!</v>
      </c>
      <c r="S33" s="4" t="e">
        <f ca="1">AVERAGE(INDIRECT(ADDRESS(ROW()-1,6)):INDIRECT(ADDRESS(ROW()-COLUMN()+13,6)))</f>
        <v>#DIV/0!</v>
      </c>
      <c r="T33" s="4" t="e">
        <f ca="1">AVERAGE(INDIRECT(ADDRESS(ROW()-1,6)):INDIRECT(ADDRESS(ROW()-COLUMN()+13,6)))</f>
        <v>#DIV/0!</v>
      </c>
      <c r="U33" s="4" t="e">
        <f ca="1">AVERAGE(INDIRECT(ADDRESS(ROW()-1,6)):INDIRECT(ADDRESS(ROW()-COLUMN()+13,6)))</f>
        <v>#DIV/0!</v>
      </c>
      <c r="V33" s="4" t="e">
        <f ca="1">AVERAGE(INDIRECT(ADDRESS(ROW()-1,6)):INDIRECT(ADDRESS(ROW()-COLUMN()+13,6)))</f>
        <v>#DIV/0!</v>
      </c>
      <c r="W33" s="4" t="e">
        <f ca="1">AVERAGE(INDIRECT(ADDRESS(ROW()-1,6)):INDIRECT(ADDRESS(ROW()-COLUMN()+13,6)))</f>
        <v>#DIV/0!</v>
      </c>
      <c r="X33" s="4" t="e">
        <f ca="1">AVERAGE(INDIRECT(ADDRESS(ROW()-1,6)):INDIRECT(ADDRESS(ROW()-COLUMN()+13,6)))</f>
        <v>#DIV/0!</v>
      </c>
      <c r="Y33" s="4" t="e">
        <f ca="1">AVERAGE(INDIRECT(ADDRESS(ROW()-1,6)):INDIRECT(ADDRESS(ROW()-COLUMN()+13,6)))</f>
        <v>#DIV/0!</v>
      </c>
      <c r="Z33" s="4" t="e">
        <f ca="1">AVERAGE(INDIRECT(ADDRESS(ROW()-1,6)):INDIRECT(ADDRESS(ROW()-COLUMN()+13,6)))</f>
        <v>#DIV/0!</v>
      </c>
      <c r="AA33" s="4" t="e">
        <f ca="1">AVERAGE(INDIRECT(ADDRESS(ROW()-1,6)):INDIRECT(ADDRESS(ROW()-COLUMN()+13,6)))</f>
        <v>#DIV/0!</v>
      </c>
      <c r="AB33" s="4" t="e">
        <f ca="1">AVERAGE(INDIRECT(ADDRESS(ROW()-1,6)):INDIRECT(ADDRESS(ROW()-COLUMN()+13,6)))</f>
        <v>#DIV/0!</v>
      </c>
      <c r="AC33" s="4" t="e">
        <f ca="1">AVERAGE(INDIRECT(ADDRESS(ROW()-1,6)):INDIRECT(ADDRESS(ROW()-COLUMN()+13,6)))</f>
        <v>#DIV/0!</v>
      </c>
      <c r="AD33" s="4" t="e">
        <f ca="1">AVERAGE(INDIRECT(ADDRESS(ROW()-1,6)):INDIRECT(ADDRESS(ROW()-COLUMN()+13,6)))</f>
        <v>#DIV/0!</v>
      </c>
      <c r="AE33" s="4" t="e">
        <f ca="1">AVERAGE(INDIRECT(ADDRESS(ROW()-1,6)):INDIRECT(ADDRESS(ROW()-COLUMN()+13,6)))</f>
        <v>#DIV/0!</v>
      </c>
      <c r="AF33" s="4" t="e">
        <f ca="1">AVERAGE(INDIRECT(ADDRESS(ROW()-1,6)):INDIRECT(ADDRESS(ROW()-COLUMN()+13,6)))</f>
        <v>#DIV/0!</v>
      </c>
      <c r="AG33" s="4" t="e">
        <f ca="1">AVERAGE(INDIRECT(ADDRESS(ROW()-1,6)):INDIRECT(ADDRESS(ROW()-COLUMN()+13,6)))</f>
        <v>#DIV/0!</v>
      </c>
      <c r="AH33" s="4" t="e">
        <f ca="1">AVERAGE(INDIRECT(ADDRESS(ROW()-1,6)):INDIRECT(ADDRESS(ROW()-COLUMN()+13,6)))</f>
        <v>#DIV/0!</v>
      </c>
      <c r="AI33" s="4" t="e">
        <f ca="1">AVERAGE(INDIRECT(ADDRESS(ROW()-1,6)):INDIRECT(ADDRESS(ROW()-COLUMN()+13,6)))</f>
        <v>#DIV/0!</v>
      </c>
      <c r="AJ33" s="4" t="e">
        <f ca="1">AVERAGE(INDIRECT(ADDRESS(ROW()-1,6)):INDIRECT(ADDRESS(ROW()-COLUMN()+13,6)))</f>
        <v>#DIV/0!</v>
      </c>
      <c r="AK33" s="4" t="e">
        <f ca="1">AVERAGE(INDIRECT(ADDRESS(ROW()-1,6)):INDIRECT(ADDRESS(ROW()-COLUMN()+13,6)))</f>
        <v>#DIV/0!</v>
      </c>
      <c r="AL33" s="4" t="e">
        <f ca="1">AVERAGE(INDIRECT(ADDRESS(ROW()-1,6)):INDIRECT(ADDRESS(ROW()-COLUMN()+13,6)))</f>
        <v>#DIV/0!</v>
      </c>
      <c r="AM33" s="4" t="e">
        <f ca="1">AVERAGE(INDIRECT(ADDRESS(ROW()-1,6)):INDIRECT(ADDRESS(ROW()-COLUMN()+13,6)))</f>
        <v>#DIV/0!</v>
      </c>
      <c r="AN33" s="4" t="e">
        <f ca="1">AVERAGE(INDIRECT(ADDRESS(ROW()-1,6)):INDIRECT(ADDRESS(ROW()-COLUMN()+13,6)))</f>
        <v>#DIV/0!</v>
      </c>
    </row>
    <row r="34" spans="1:55" x14ac:dyDescent="0.25">
      <c r="A34" t="str">
        <f t="shared" si="5"/>
        <v/>
      </c>
      <c r="B34" s="4" t="str">
        <f t="shared" si="6"/>
        <v/>
      </c>
      <c r="C34" s="4" t="str">
        <f t="shared" si="8"/>
        <v/>
      </c>
      <c r="D34" s="4" t="str">
        <f t="shared" si="9"/>
        <v/>
      </c>
      <c r="E34" s="4" t="str">
        <f t="shared" si="7"/>
        <v/>
      </c>
      <c r="G34" s="29" t="str">
        <f t="shared" si="0"/>
        <v/>
      </c>
      <c r="H34" s="3" t="str">
        <f t="shared" si="1"/>
        <v/>
      </c>
      <c r="I34" s="3" t="str">
        <f t="shared" si="2"/>
        <v/>
      </c>
      <c r="J34" s="2" t="str">
        <f t="shared" si="3"/>
        <v/>
      </c>
      <c r="K34" s="2" t="str">
        <f t="shared" si="4"/>
        <v/>
      </c>
      <c r="L34" s="4" t="e">
        <f t="shared" ca="1" si="10"/>
        <v>#NUM!</v>
      </c>
      <c r="M34">
        <f t="shared" ca="1" si="11"/>
        <v>0</v>
      </c>
      <c r="N34" t="e">
        <f ca="1">MATCH(0.5,O34:INDIRECT(ADDRESS(ROW(),ROW()+8)),0)</f>
        <v>#N/A</v>
      </c>
      <c r="O34" s="4" t="e">
        <f ca="1">AVERAGE(INDIRECT(ADDRESS(ROW()-1,6)):INDIRECT(ADDRESS(ROW()-COLUMN()+13,6)))</f>
        <v>#DIV/0!</v>
      </c>
      <c r="P34" s="4" t="e">
        <f ca="1">AVERAGE(INDIRECT(ADDRESS(ROW()-1,6)):INDIRECT(ADDRESS(ROW()-COLUMN()+13,6)))</f>
        <v>#DIV/0!</v>
      </c>
      <c r="Q34" s="4" t="e">
        <f ca="1">AVERAGE(INDIRECT(ADDRESS(ROW()-1,6)):INDIRECT(ADDRESS(ROW()-COLUMN()+13,6)))</f>
        <v>#DIV/0!</v>
      </c>
      <c r="R34" s="4" t="e">
        <f ca="1">AVERAGE(INDIRECT(ADDRESS(ROW()-1,6)):INDIRECT(ADDRESS(ROW()-COLUMN()+13,6)))</f>
        <v>#DIV/0!</v>
      </c>
      <c r="S34" s="4" t="e">
        <f ca="1">AVERAGE(INDIRECT(ADDRESS(ROW()-1,6)):INDIRECT(ADDRESS(ROW()-COLUMN()+13,6)))</f>
        <v>#DIV/0!</v>
      </c>
      <c r="T34" s="4" t="e">
        <f ca="1">AVERAGE(INDIRECT(ADDRESS(ROW()-1,6)):INDIRECT(ADDRESS(ROW()-COLUMN()+13,6)))</f>
        <v>#DIV/0!</v>
      </c>
      <c r="U34" s="4" t="e">
        <f ca="1">AVERAGE(INDIRECT(ADDRESS(ROW()-1,6)):INDIRECT(ADDRESS(ROW()-COLUMN()+13,6)))</f>
        <v>#DIV/0!</v>
      </c>
      <c r="V34" s="4" t="e">
        <f ca="1">AVERAGE(INDIRECT(ADDRESS(ROW()-1,6)):INDIRECT(ADDRESS(ROW()-COLUMN()+13,6)))</f>
        <v>#DIV/0!</v>
      </c>
      <c r="W34" s="4" t="e">
        <f ca="1">AVERAGE(INDIRECT(ADDRESS(ROW()-1,6)):INDIRECT(ADDRESS(ROW()-COLUMN()+13,6)))</f>
        <v>#DIV/0!</v>
      </c>
      <c r="X34" s="4" t="e">
        <f ca="1">AVERAGE(INDIRECT(ADDRESS(ROW()-1,6)):INDIRECT(ADDRESS(ROW()-COLUMN()+13,6)))</f>
        <v>#DIV/0!</v>
      </c>
      <c r="Y34" s="4" t="e">
        <f ca="1">AVERAGE(INDIRECT(ADDRESS(ROW()-1,6)):INDIRECT(ADDRESS(ROW()-COLUMN()+13,6)))</f>
        <v>#DIV/0!</v>
      </c>
      <c r="Z34" s="4" t="e">
        <f ca="1">AVERAGE(INDIRECT(ADDRESS(ROW()-1,6)):INDIRECT(ADDRESS(ROW()-COLUMN()+13,6)))</f>
        <v>#DIV/0!</v>
      </c>
      <c r="AA34" s="4" t="e">
        <f ca="1">AVERAGE(INDIRECT(ADDRESS(ROW()-1,6)):INDIRECT(ADDRESS(ROW()-COLUMN()+13,6)))</f>
        <v>#DIV/0!</v>
      </c>
      <c r="AB34" s="4" t="e">
        <f ca="1">AVERAGE(INDIRECT(ADDRESS(ROW()-1,6)):INDIRECT(ADDRESS(ROW()-COLUMN()+13,6)))</f>
        <v>#DIV/0!</v>
      </c>
      <c r="AC34" s="4" t="e">
        <f ca="1">AVERAGE(INDIRECT(ADDRESS(ROW()-1,6)):INDIRECT(ADDRESS(ROW()-COLUMN()+13,6)))</f>
        <v>#DIV/0!</v>
      </c>
      <c r="AD34" s="4" t="e">
        <f ca="1">AVERAGE(INDIRECT(ADDRESS(ROW()-1,6)):INDIRECT(ADDRESS(ROW()-COLUMN()+13,6)))</f>
        <v>#DIV/0!</v>
      </c>
      <c r="AE34" s="4" t="e">
        <f ca="1">AVERAGE(INDIRECT(ADDRESS(ROW()-1,6)):INDIRECT(ADDRESS(ROW()-COLUMN()+13,6)))</f>
        <v>#DIV/0!</v>
      </c>
      <c r="AF34" s="4" t="e">
        <f ca="1">AVERAGE(INDIRECT(ADDRESS(ROW()-1,6)):INDIRECT(ADDRESS(ROW()-COLUMN()+13,6)))</f>
        <v>#DIV/0!</v>
      </c>
      <c r="AG34" s="4" t="e">
        <f ca="1">AVERAGE(INDIRECT(ADDRESS(ROW()-1,6)):INDIRECT(ADDRESS(ROW()-COLUMN()+13,6)))</f>
        <v>#DIV/0!</v>
      </c>
      <c r="AH34" s="4" t="e">
        <f ca="1">AVERAGE(INDIRECT(ADDRESS(ROW()-1,6)):INDIRECT(ADDRESS(ROW()-COLUMN()+13,6)))</f>
        <v>#DIV/0!</v>
      </c>
      <c r="AI34" s="4" t="e">
        <f ca="1">AVERAGE(INDIRECT(ADDRESS(ROW()-1,6)):INDIRECT(ADDRESS(ROW()-COLUMN()+13,6)))</f>
        <v>#DIV/0!</v>
      </c>
      <c r="AJ34" s="4" t="e">
        <f ca="1">AVERAGE(INDIRECT(ADDRESS(ROW()-1,6)):INDIRECT(ADDRESS(ROW()-COLUMN()+13,6)))</f>
        <v>#DIV/0!</v>
      </c>
      <c r="AK34" s="4" t="e">
        <f ca="1">AVERAGE(INDIRECT(ADDRESS(ROW()-1,6)):INDIRECT(ADDRESS(ROW()-COLUMN()+13,6)))</f>
        <v>#DIV/0!</v>
      </c>
      <c r="AL34" s="4" t="e">
        <f ca="1">AVERAGE(INDIRECT(ADDRESS(ROW()-1,6)):INDIRECT(ADDRESS(ROW()-COLUMN()+13,6)))</f>
        <v>#DIV/0!</v>
      </c>
      <c r="AM34" s="4" t="e">
        <f ca="1">AVERAGE(INDIRECT(ADDRESS(ROW()-1,6)):INDIRECT(ADDRESS(ROW()-COLUMN()+13,6)))</f>
        <v>#DIV/0!</v>
      </c>
      <c r="AN34" s="4" t="e">
        <f ca="1">AVERAGE(INDIRECT(ADDRESS(ROW()-1,6)):INDIRECT(ADDRESS(ROW()-COLUMN()+13,6)))</f>
        <v>#DIV/0!</v>
      </c>
      <c r="AO34" s="4" t="e">
        <f ca="1">AVERAGE(INDIRECT(ADDRESS(ROW()-1,6)):INDIRECT(ADDRESS(ROW()-COLUMN()+13,6)))</f>
        <v>#DIV/0!</v>
      </c>
    </row>
    <row r="35" spans="1:55" ht="15.75" thickBot="1" x14ac:dyDescent="0.3">
      <c r="A35" s="11" t="str">
        <f t="shared" si="5"/>
        <v/>
      </c>
      <c r="B35" s="18" t="str">
        <f t="shared" si="6"/>
        <v/>
      </c>
      <c r="C35" s="18" t="str">
        <f t="shared" si="8"/>
        <v/>
      </c>
      <c r="D35" s="18" t="str">
        <f t="shared" si="9"/>
        <v/>
      </c>
      <c r="E35" s="18" t="str">
        <f t="shared" si="7"/>
        <v/>
      </c>
      <c r="F35" s="12"/>
      <c r="G35" s="30" t="str">
        <f t="shared" si="0"/>
        <v/>
      </c>
      <c r="H35" s="20" t="str">
        <f t="shared" si="1"/>
        <v/>
      </c>
      <c r="I35" s="20" t="str">
        <f t="shared" si="2"/>
        <v/>
      </c>
      <c r="J35" s="19" t="str">
        <f t="shared" si="3"/>
        <v/>
      </c>
      <c r="K35" s="19" t="str">
        <f t="shared" si="4"/>
        <v/>
      </c>
      <c r="L35" s="4" t="e">
        <f t="shared" ca="1" si="10"/>
        <v>#NUM!</v>
      </c>
      <c r="M35">
        <f t="shared" ca="1" si="11"/>
        <v>0</v>
      </c>
      <c r="N35" t="e">
        <f ca="1">MATCH(0.5,O35:INDIRECT(ADDRESS(ROW(),ROW()+8)),0)</f>
        <v>#N/A</v>
      </c>
      <c r="O35" s="4" t="e">
        <f ca="1">AVERAGE(INDIRECT(ADDRESS(ROW()-1,6)):INDIRECT(ADDRESS(ROW()-COLUMN()+13,6)))</f>
        <v>#DIV/0!</v>
      </c>
      <c r="P35" s="4" t="e">
        <f ca="1">AVERAGE(INDIRECT(ADDRESS(ROW()-1,6)):INDIRECT(ADDRESS(ROW()-COLUMN()+13,6)))</f>
        <v>#DIV/0!</v>
      </c>
      <c r="Q35" s="4" t="e">
        <f ca="1">AVERAGE(INDIRECT(ADDRESS(ROW()-1,6)):INDIRECT(ADDRESS(ROW()-COLUMN()+13,6)))</f>
        <v>#DIV/0!</v>
      </c>
      <c r="R35" s="4" t="e">
        <f ca="1">AVERAGE(INDIRECT(ADDRESS(ROW()-1,6)):INDIRECT(ADDRESS(ROW()-COLUMN()+13,6)))</f>
        <v>#DIV/0!</v>
      </c>
      <c r="S35" s="4" t="e">
        <f ca="1">AVERAGE(INDIRECT(ADDRESS(ROW()-1,6)):INDIRECT(ADDRESS(ROW()-COLUMN()+13,6)))</f>
        <v>#DIV/0!</v>
      </c>
      <c r="T35" s="4" t="e">
        <f ca="1">AVERAGE(INDIRECT(ADDRESS(ROW()-1,6)):INDIRECT(ADDRESS(ROW()-COLUMN()+13,6)))</f>
        <v>#DIV/0!</v>
      </c>
      <c r="U35" s="4" t="e">
        <f ca="1">AVERAGE(INDIRECT(ADDRESS(ROW()-1,6)):INDIRECT(ADDRESS(ROW()-COLUMN()+13,6)))</f>
        <v>#DIV/0!</v>
      </c>
      <c r="V35" s="4" t="e">
        <f ca="1">AVERAGE(INDIRECT(ADDRESS(ROW()-1,6)):INDIRECT(ADDRESS(ROW()-COLUMN()+13,6)))</f>
        <v>#DIV/0!</v>
      </c>
      <c r="W35" s="4" t="e">
        <f ca="1">AVERAGE(INDIRECT(ADDRESS(ROW()-1,6)):INDIRECT(ADDRESS(ROW()-COLUMN()+13,6)))</f>
        <v>#DIV/0!</v>
      </c>
      <c r="X35" s="4" t="e">
        <f ca="1">AVERAGE(INDIRECT(ADDRESS(ROW()-1,6)):INDIRECT(ADDRESS(ROW()-COLUMN()+13,6)))</f>
        <v>#DIV/0!</v>
      </c>
      <c r="Y35" s="4" t="e">
        <f ca="1">AVERAGE(INDIRECT(ADDRESS(ROW()-1,6)):INDIRECT(ADDRESS(ROW()-COLUMN()+13,6)))</f>
        <v>#DIV/0!</v>
      </c>
      <c r="Z35" s="4" t="e">
        <f ca="1">AVERAGE(INDIRECT(ADDRESS(ROW()-1,6)):INDIRECT(ADDRESS(ROW()-COLUMN()+13,6)))</f>
        <v>#DIV/0!</v>
      </c>
      <c r="AA35" s="4" t="e">
        <f ca="1">AVERAGE(INDIRECT(ADDRESS(ROW()-1,6)):INDIRECT(ADDRESS(ROW()-COLUMN()+13,6)))</f>
        <v>#DIV/0!</v>
      </c>
      <c r="AB35" s="4" t="e">
        <f ca="1">AVERAGE(INDIRECT(ADDRESS(ROW()-1,6)):INDIRECT(ADDRESS(ROW()-COLUMN()+13,6)))</f>
        <v>#DIV/0!</v>
      </c>
      <c r="AC35" s="4" t="e">
        <f ca="1">AVERAGE(INDIRECT(ADDRESS(ROW()-1,6)):INDIRECT(ADDRESS(ROW()-COLUMN()+13,6)))</f>
        <v>#DIV/0!</v>
      </c>
      <c r="AD35" s="4" t="e">
        <f ca="1">AVERAGE(INDIRECT(ADDRESS(ROW()-1,6)):INDIRECT(ADDRESS(ROW()-COLUMN()+13,6)))</f>
        <v>#DIV/0!</v>
      </c>
      <c r="AE35" s="4" t="e">
        <f ca="1">AVERAGE(INDIRECT(ADDRESS(ROW()-1,6)):INDIRECT(ADDRESS(ROW()-COLUMN()+13,6)))</f>
        <v>#DIV/0!</v>
      </c>
      <c r="AF35" s="4" t="e">
        <f ca="1">AVERAGE(INDIRECT(ADDRESS(ROW()-1,6)):INDIRECT(ADDRESS(ROW()-COLUMN()+13,6)))</f>
        <v>#DIV/0!</v>
      </c>
      <c r="AG35" s="4" t="e">
        <f ca="1">AVERAGE(INDIRECT(ADDRESS(ROW()-1,6)):INDIRECT(ADDRESS(ROW()-COLUMN()+13,6)))</f>
        <v>#DIV/0!</v>
      </c>
      <c r="AH35" s="4" t="e">
        <f ca="1">AVERAGE(INDIRECT(ADDRESS(ROW()-1,6)):INDIRECT(ADDRESS(ROW()-COLUMN()+13,6)))</f>
        <v>#DIV/0!</v>
      </c>
      <c r="AI35" s="4" t="e">
        <f ca="1">AVERAGE(INDIRECT(ADDRESS(ROW()-1,6)):INDIRECT(ADDRESS(ROW()-COLUMN()+13,6)))</f>
        <v>#DIV/0!</v>
      </c>
      <c r="AJ35" s="4" t="e">
        <f ca="1">AVERAGE(INDIRECT(ADDRESS(ROW()-1,6)):INDIRECT(ADDRESS(ROW()-COLUMN()+13,6)))</f>
        <v>#DIV/0!</v>
      </c>
      <c r="AK35" s="4" t="e">
        <f ca="1">AVERAGE(INDIRECT(ADDRESS(ROW()-1,6)):INDIRECT(ADDRESS(ROW()-COLUMN()+13,6)))</f>
        <v>#DIV/0!</v>
      </c>
      <c r="AL35" s="4" t="e">
        <f ca="1">AVERAGE(INDIRECT(ADDRESS(ROW()-1,6)):INDIRECT(ADDRESS(ROW()-COLUMN()+13,6)))</f>
        <v>#DIV/0!</v>
      </c>
      <c r="AM35" s="4" t="e">
        <f ca="1">AVERAGE(INDIRECT(ADDRESS(ROW()-1,6)):INDIRECT(ADDRESS(ROW()-COLUMN()+13,6)))</f>
        <v>#DIV/0!</v>
      </c>
      <c r="AN35" s="4" t="e">
        <f ca="1">AVERAGE(INDIRECT(ADDRESS(ROW()-1,6)):INDIRECT(ADDRESS(ROW()-COLUMN()+13,6)))</f>
        <v>#DIV/0!</v>
      </c>
      <c r="AO35" s="4" t="e">
        <f ca="1">AVERAGE(INDIRECT(ADDRESS(ROW()-1,6)):INDIRECT(ADDRESS(ROW()-COLUMN()+13,6)))</f>
        <v>#DIV/0!</v>
      </c>
      <c r="AP35" s="4" t="e">
        <f ca="1">AVERAGE(INDIRECT(ADDRESS(ROW()-1,6)):INDIRECT(ADDRESS(ROW()-COLUMN()+13,6)))</f>
        <v>#DIV/0!</v>
      </c>
    </row>
    <row r="36" spans="1:55" x14ac:dyDescent="0.25">
      <c r="A36" t="str">
        <f t="shared" si="5"/>
        <v/>
      </c>
      <c r="B36" s="4" t="str">
        <f t="shared" si="6"/>
        <v/>
      </c>
      <c r="C36" s="4" t="str">
        <f t="shared" si="8"/>
        <v/>
      </c>
      <c r="D36" s="4" t="str">
        <f t="shared" si="9"/>
        <v/>
      </c>
      <c r="E36" s="4" t="str">
        <f t="shared" si="7"/>
        <v/>
      </c>
      <c r="G36" s="2" t="str">
        <f t="shared" si="0"/>
        <v/>
      </c>
      <c r="H36" s="3" t="str">
        <f t="shared" si="1"/>
        <v/>
      </c>
      <c r="I36" s="3" t="str">
        <f t="shared" si="2"/>
        <v/>
      </c>
      <c r="J36" s="2" t="str">
        <f t="shared" si="3"/>
        <v/>
      </c>
      <c r="K36" s="2" t="str">
        <f t="shared" si="4"/>
        <v/>
      </c>
      <c r="L36" s="4" t="e">
        <f t="shared" ca="1" si="10"/>
        <v>#NUM!</v>
      </c>
      <c r="M36">
        <f t="shared" ca="1" si="11"/>
        <v>0</v>
      </c>
      <c r="N36" t="e">
        <f ca="1">MATCH(0.5,O36:INDIRECT(ADDRESS(ROW(),ROW()+8)),0)</f>
        <v>#N/A</v>
      </c>
      <c r="O36" s="4" t="e">
        <f ca="1">AVERAGE(INDIRECT(ADDRESS(ROW()-1,6)):INDIRECT(ADDRESS(ROW()-COLUMN()+13,6)))</f>
        <v>#DIV/0!</v>
      </c>
      <c r="P36" s="4" t="e">
        <f ca="1">AVERAGE(INDIRECT(ADDRESS(ROW()-1,6)):INDIRECT(ADDRESS(ROW()-COLUMN()+13,6)))</f>
        <v>#DIV/0!</v>
      </c>
      <c r="Q36" s="4" t="e">
        <f ca="1">AVERAGE(INDIRECT(ADDRESS(ROW()-1,6)):INDIRECT(ADDRESS(ROW()-COLUMN()+13,6)))</f>
        <v>#DIV/0!</v>
      </c>
      <c r="R36" s="4" t="e">
        <f ca="1">AVERAGE(INDIRECT(ADDRESS(ROW()-1,6)):INDIRECT(ADDRESS(ROW()-COLUMN()+13,6)))</f>
        <v>#DIV/0!</v>
      </c>
      <c r="S36" s="4" t="e">
        <f ca="1">AVERAGE(INDIRECT(ADDRESS(ROW()-1,6)):INDIRECT(ADDRESS(ROW()-COLUMN()+13,6)))</f>
        <v>#DIV/0!</v>
      </c>
      <c r="T36" s="4" t="e">
        <f ca="1">AVERAGE(INDIRECT(ADDRESS(ROW()-1,6)):INDIRECT(ADDRESS(ROW()-COLUMN()+13,6)))</f>
        <v>#DIV/0!</v>
      </c>
      <c r="U36" s="4" t="e">
        <f ca="1">AVERAGE(INDIRECT(ADDRESS(ROW()-1,6)):INDIRECT(ADDRESS(ROW()-COLUMN()+13,6)))</f>
        <v>#DIV/0!</v>
      </c>
      <c r="V36" s="4" t="e">
        <f ca="1">AVERAGE(INDIRECT(ADDRESS(ROW()-1,6)):INDIRECT(ADDRESS(ROW()-COLUMN()+13,6)))</f>
        <v>#DIV/0!</v>
      </c>
      <c r="W36" s="4" t="e">
        <f ca="1">AVERAGE(INDIRECT(ADDRESS(ROW()-1,6)):INDIRECT(ADDRESS(ROW()-COLUMN()+13,6)))</f>
        <v>#DIV/0!</v>
      </c>
      <c r="X36" s="4" t="e">
        <f ca="1">AVERAGE(INDIRECT(ADDRESS(ROW()-1,6)):INDIRECT(ADDRESS(ROW()-COLUMN()+13,6)))</f>
        <v>#DIV/0!</v>
      </c>
      <c r="Y36" s="4" t="e">
        <f ca="1">AVERAGE(INDIRECT(ADDRESS(ROW()-1,6)):INDIRECT(ADDRESS(ROW()-COLUMN()+13,6)))</f>
        <v>#DIV/0!</v>
      </c>
      <c r="Z36" s="4" t="e">
        <f ca="1">AVERAGE(INDIRECT(ADDRESS(ROW()-1,6)):INDIRECT(ADDRESS(ROW()-COLUMN()+13,6)))</f>
        <v>#DIV/0!</v>
      </c>
      <c r="AA36" s="4" t="e">
        <f ca="1">AVERAGE(INDIRECT(ADDRESS(ROW()-1,6)):INDIRECT(ADDRESS(ROW()-COLUMN()+13,6)))</f>
        <v>#DIV/0!</v>
      </c>
      <c r="AB36" s="4" t="e">
        <f ca="1">AVERAGE(INDIRECT(ADDRESS(ROW()-1,6)):INDIRECT(ADDRESS(ROW()-COLUMN()+13,6)))</f>
        <v>#DIV/0!</v>
      </c>
      <c r="AC36" s="4" t="e">
        <f ca="1">AVERAGE(INDIRECT(ADDRESS(ROW()-1,6)):INDIRECT(ADDRESS(ROW()-COLUMN()+13,6)))</f>
        <v>#DIV/0!</v>
      </c>
      <c r="AD36" s="4" t="e">
        <f ca="1">AVERAGE(INDIRECT(ADDRESS(ROW()-1,6)):INDIRECT(ADDRESS(ROW()-COLUMN()+13,6)))</f>
        <v>#DIV/0!</v>
      </c>
      <c r="AE36" s="4" t="e">
        <f ca="1">AVERAGE(INDIRECT(ADDRESS(ROW()-1,6)):INDIRECT(ADDRESS(ROW()-COLUMN()+13,6)))</f>
        <v>#DIV/0!</v>
      </c>
      <c r="AF36" s="4" t="e">
        <f ca="1">AVERAGE(INDIRECT(ADDRESS(ROW()-1,6)):INDIRECT(ADDRESS(ROW()-COLUMN()+13,6)))</f>
        <v>#DIV/0!</v>
      </c>
      <c r="AG36" s="4" t="e">
        <f ca="1">AVERAGE(INDIRECT(ADDRESS(ROW()-1,6)):INDIRECT(ADDRESS(ROW()-COLUMN()+13,6)))</f>
        <v>#DIV/0!</v>
      </c>
      <c r="AH36" s="4" t="e">
        <f ca="1">AVERAGE(INDIRECT(ADDRESS(ROW()-1,6)):INDIRECT(ADDRESS(ROW()-COLUMN()+13,6)))</f>
        <v>#DIV/0!</v>
      </c>
      <c r="AI36" s="4" t="e">
        <f ca="1">AVERAGE(INDIRECT(ADDRESS(ROW()-1,6)):INDIRECT(ADDRESS(ROW()-COLUMN()+13,6)))</f>
        <v>#DIV/0!</v>
      </c>
      <c r="AJ36" s="4" t="e">
        <f ca="1">AVERAGE(INDIRECT(ADDRESS(ROW()-1,6)):INDIRECT(ADDRESS(ROW()-COLUMN()+13,6)))</f>
        <v>#DIV/0!</v>
      </c>
      <c r="AK36" s="4" t="e">
        <f ca="1">AVERAGE(INDIRECT(ADDRESS(ROW()-1,6)):INDIRECT(ADDRESS(ROW()-COLUMN()+13,6)))</f>
        <v>#DIV/0!</v>
      </c>
      <c r="AL36" s="4" t="e">
        <f ca="1">AVERAGE(INDIRECT(ADDRESS(ROW()-1,6)):INDIRECT(ADDRESS(ROW()-COLUMN()+13,6)))</f>
        <v>#DIV/0!</v>
      </c>
      <c r="AM36" s="4" t="e">
        <f ca="1">AVERAGE(INDIRECT(ADDRESS(ROW()-1,6)):INDIRECT(ADDRESS(ROW()-COLUMN()+13,6)))</f>
        <v>#DIV/0!</v>
      </c>
      <c r="AN36" s="4" t="e">
        <f ca="1">AVERAGE(INDIRECT(ADDRESS(ROW()-1,6)):INDIRECT(ADDRESS(ROW()-COLUMN()+13,6)))</f>
        <v>#DIV/0!</v>
      </c>
      <c r="AO36" s="4" t="e">
        <f ca="1">AVERAGE(INDIRECT(ADDRESS(ROW()-1,6)):INDIRECT(ADDRESS(ROW()-COLUMN()+13,6)))</f>
        <v>#DIV/0!</v>
      </c>
      <c r="AP36" s="4" t="e">
        <f ca="1">AVERAGE(INDIRECT(ADDRESS(ROW()-1,6)):INDIRECT(ADDRESS(ROW()-COLUMN()+13,6)))</f>
        <v>#DIV/0!</v>
      </c>
      <c r="AQ36" s="4" t="e">
        <f ca="1">AVERAGE(INDIRECT(ADDRESS(ROW()-1,6)):INDIRECT(ADDRESS(ROW()-COLUMN()+13,6)))</f>
        <v>#DIV/0!</v>
      </c>
    </row>
    <row r="37" spans="1:55" x14ac:dyDescent="0.25">
      <c r="A37" t="str">
        <f t="shared" si="5"/>
        <v/>
      </c>
      <c r="B37" s="4" t="str">
        <f t="shared" si="6"/>
        <v/>
      </c>
      <c r="C37" s="4" t="str">
        <f t="shared" si="8"/>
        <v/>
      </c>
      <c r="D37" s="4" t="str">
        <f t="shared" si="9"/>
        <v/>
      </c>
      <c r="E37" s="4" t="str">
        <f t="shared" ref="E37:E50" si="12">IF(ISBLANK(F36),"",EXP(D37))</f>
        <v/>
      </c>
      <c r="G37" s="2" t="str">
        <f t="shared" si="0"/>
        <v/>
      </c>
      <c r="H37" s="3" t="str">
        <f t="shared" si="1"/>
        <v/>
      </c>
      <c r="I37" s="3" t="str">
        <f t="shared" si="2"/>
        <v/>
      </c>
      <c r="J37" s="2" t="str">
        <f t="shared" si="3"/>
        <v/>
      </c>
      <c r="K37" s="2" t="str">
        <f t="shared" si="4"/>
        <v/>
      </c>
      <c r="L37" s="4" t="e">
        <f t="shared" ca="1" si="10"/>
        <v>#NUM!</v>
      </c>
      <c r="M37">
        <f t="shared" ca="1" si="11"/>
        <v>0</v>
      </c>
      <c r="N37" t="e">
        <f ca="1">MATCH(0.5,O37:INDIRECT(ADDRESS(ROW(),ROW()+8)),0)</f>
        <v>#N/A</v>
      </c>
      <c r="O37" s="4" t="e">
        <f ca="1">AVERAGE(INDIRECT(ADDRESS(ROW()-1,6)):INDIRECT(ADDRESS(ROW()-COLUMN()+13,6)))</f>
        <v>#DIV/0!</v>
      </c>
      <c r="P37" s="4" t="e">
        <f ca="1">AVERAGE(INDIRECT(ADDRESS(ROW()-1,6)):INDIRECT(ADDRESS(ROW()-COLUMN()+13,6)))</f>
        <v>#DIV/0!</v>
      </c>
      <c r="Q37" s="4" t="e">
        <f ca="1">AVERAGE(INDIRECT(ADDRESS(ROW()-1,6)):INDIRECT(ADDRESS(ROW()-COLUMN()+13,6)))</f>
        <v>#DIV/0!</v>
      </c>
      <c r="R37" s="4" t="e">
        <f ca="1">AVERAGE(INDIRECT(ADDRESS(ROW()-1,6)):INDIRECT(ADDRESS(ROW()-COLUMN()+13,6)))</f>
        <v>#DIV/0!</v>
      </c>
      <c r="S37" s="4" t="e">
        <f ca="1">AVERAGE(INDIRECT(ADDRESS(ROW()-1,6)):INDIRECT(ADDRESS(ROW()-COLUMN()+13,6)))</f>
        <v>#DIV/0!</v>
      </c>
      <c r="T37" s="4" t="e">
        <f ca="1">AVERAGE(INDIRECT(ADDRESS(ROW()-1,6)):INDIRECT(ADDRESS(ROW()-COLUMN()+13,6)))</f>
        <v>#DIV/0!</v>
      </c>
      <c r="U37" s="4" t="e">
        <f ca="1">AVERAGE(INDIRECT(ADDRESS(ROW()-1,6)):INDIRECT(ADDRESS(ROW()-COLUMN()+13,6)))</f>
        <v>#DIV/0!</v>
      </c>
      <c r="V37" s="4" t="e">
        <f ca="1">AVERAGE(INDIRECT(ADDRESS(ROW()-1,6)):INDIRECT(ADDRESS(ROW()-COLUMN()+13,6)))</f>
        <v>#DIV/0!</v>
      </c>
      <c r="W37" s="4" t="e">
        <f ca="1">AVERAGE(INDIRECT(ADDRESS(ROW()-1,6)):INDIRECT(ADDRESS(ROW()-COLUMN()+13,6)))</f>
        <v>#DIV/0!</v>
      </c>
      <c r="X37" s="4" t="e">
        <f ca="1">AVERAGE(INDIRECT(ADDRESS(ROW()-1,6)):INDIRECT(ADDRESS(ROW()-COLUMN()+13,6)))</f>
        <v>#DIV/0!</v>
      </c>
      <c r="Y37" s="4" t="e">
        <f ca="1">AVERAGE(INDIRECT(ADDRESS(ROW()-1,6)):INDIRECT(ADDRESS(ROW()-COLUMN()+13,6)))</f>
        <v>#DIV/0!</v>
      </c>
      <c r="Z37" s="4" t="e">
        <f ca="1">AVERAGE(INDIRECT(ADDRESS(ROW()-1,6)):INDIRECT(ADDRESS(ROW()-COLUMN()+13,6)))</f>
        <v>#DIV/0!</v>
      </c>
      <c r="AA37" s="4" t="e">
        <f ca="1">AVERAGE(INDIRECT(ADDRESS(ROW()-1,6)):INDIRECT(ADDRESS(ROW()-COLUMN()+13,6)))</f>
        <v>#DIV/0!</v>
      </c>
      <c r="AB37" s="4" t="e">
        <f ca="1">AVERAGE(INDIRECT(ADDRESS(ROW()-1,6)):INDIRECT(ADDRESS(ROW()-COLUMN()+13,6)))</f>
        <v>#DIV/0!</v>
      </c>
      <c r="AC37" s="4" t="e">
        <f ca="1">AVERAGE(INDIRECT(ADDRESS(ROW()-1,6)):INDIRECT(ADDRESS(ROW()-COLUMN()+13,6)))</f>
        <v>#DIV/0!</v>
      </c>
      <c r="AD37" s="4" t="e">
        <f ca="1">AVERAGE(INDIRECT(ADDRESS(ROW()-1,6)):INDIRECT(ADDRESS(ROW()-COLUMN()+13,6)))</f>
        <v>#DIV/0!</v>
      </c>
      <c r="AE37" s="4" t="e">
        <f ca="1">AVERAGE(INDIRECT(ADDRESS(ROW()-1,6)):INDIRECT(ADDRESS(ROW()-COLUMN()+13,6)))</f>
        <v>#DIV/0!</v>
      </c>
      <c r="AF37" s="4" t="e">
        <f ca="1">AVERAGE(INDIRECT(ADDRESS(ROW()-1,6)):INDIRECT(ADDRESS(ROW()-COLUMN()+13,6)))</f>
        <v>#DIV/0!</v>
      </c>
      <c r="AG37" s="4" t="e">
        <f ca="1">AVERAGE(INDIRECT(ADDRESS(ROW()-1,6)):INDIRECT(ADDRESS(ROW()-COLUMN()+13,6)))</f>
        <v>#DIV/0!</v>
      </c>
      <c r="AH37" s="4" t="e">
        <f ca="1">AVERAGE(INDIRECT(ADDRESS(ROW()-1,6)):INDIRECT(ADDRESS(ROW()-COLUMN()+13,6)))</f>
        <v>#DIV/0!</v>
      </c>
      <c r="AI37" s="4" t="e">
        <f ca="1">AVERAGE(INDIRECT(ADDRESS(ROW()-1,6)):INDIRECT(ADDRESS(ROW()-COLUMN()+13,6)))</f>
        <v>#DIV/0!</v>
      </c>
      <c r="AJ37" s="4" t="e">
        <f ca="1">AVERAGE(INDIRECT(ADDRESS(ROW()-1,6)):INDIRECT(ADDRESS(ROW()-COLUMN()+13,6)))</f>
        <v>#DIV/0!</v>
      </c>
      <c r="AK37" s="4" t="e">
        <f ca="1">AVERAGE(INDIRECT(ADDRESS(ROW()-1,6)):INDIRECT(ADDRESS(ROW()-COLUMN()+13,6)))</f>
        <v>#DIV/0!</v>
      </c>
      <c r="AL37" s="4" t="e">
        <f ca="1">AVERAGE(INDIRECT(ADDRESS(ROW()-1,6)):INDIRECT(ADDRESS(ROW()-COLUMN()+13,6)))</f>
        <v>#DIV/0!</v>
      </c>
      <c r="AM37" s="4" t="e">
        <f ca="1">AVERAGE(INDIRECT(ADDRESS(ROW()-1,6)):INDIRECT(ADDRESS(ROW()-COLUMN()+13,6)))</f>
        <v>#DIV/0!</v>
      </c>
      <c r="AN37" s="4" t="e">
        <f ca="1">AVERAGE(INDIRECT(ADDRESS(ROW()-1,6)):INDIRECT(ADDRESS(ROW()-COLUMN()+13,6)))</f>
        <v>#DIV/0!</v>
      </c>
      <c r="AO37" s="4" t="e">
        <f ca="1">AVERAGE(INDIRECT(ADDRESS(ROW()-1,6)):INDIRECT(ADDRESS(ROW()-COLUMN()+13,6)))</f>
        <v>#DIV/0!</v>
      </c>
      <c r="AP37" s="4" t="e">
        <f ca="1">AVERAGE(INDIRECT(ADDRESS(ROW()-1,6)):INDIRECT(ADDRESS(ROW()-COLUMN()+13,6)))</f>
        <v>#DIV/0!</v>
      </c>
      <c r="AQ37" s="4" t="e">
        <f ca="1">AVERAGE(INDIRECT(ADDRESS(ROW()-1,6)):INDIRECT(ADDRESS(ROW()-COLUMN()+13,6)))</f>
        <v>#DIV/0!</v>
      </c>
      <c r="AR37" s="4" t="e">
        <f ca="1">AVERAGE(INDIRECT(ADDRESS(ROW()-1,6)):INDIRECT(ADDRESS(ROW()-COLUMN()+13,6)))</f>
        <v>#DIV/0!</v>
      </c>
    </row>
    <row r="38" spans="1:55" x14ac:dyDescent="0.25">
      <c r="A38" t="str">
        <f t="shared" si="5"/>
        <v/>
      </c>
      <c r="B38" s="4" t="str">
        <f t="shared" si="6"/>
        <v/>
      </c>
      <c r="C38" s="4" t="str">
        <f t="shared" si="8"/>
        <v/>
      </c>
      <c r="D38" s="4" t="str">
        <f t="shared" si="9"/>
        <v/>
      </c>
      <c r="E38" s="4" t="str">
        <f t="shared" si="12"/>
        <v/>
      </c>
      <c r="G38" s="2" t="str">
        <f t="shared" si="0"/>
        <v/>
      </c>
      <c r="H38" s="3" t="str">
        <f t="shared" si="1"/>
        <v/>
      </c>
      <c r="I38" s="3" t="str">
        <f t="shared" si="2"/>
        <v/>
      </c>
      <c r="J38" s="2" t="str">
        <f t="shared" si="3"/>
        <v/>
      </c>
      <c r="K38" s="2" t="str">
        <f t="shared" si="4"/>
        <v/>
      </c>
      <c r="L38" s="4" t="e">
        <f t="shared" ca="1" si="10"/>
        <v>#NUM!</v>
      </c>
      <c r="M38">
        <f t="shared" ca="1" si="11"/>
        <v>0</v>
      </c>
      <c r="N38" t="e">
        <f ca="1">MATCH(0.5,O38:INDIRECT(ADDRESS(ROW(),ROW()+8)),0)</f>
        <v>#N/A</v>
      </c>
      <c r="O38" s="4" t="e">
        <f ca="1">AVERAGE(INDIRECT(ADDRESS(ROW()-1,6)):INDIRECT(ADDRESS(ROW()-COLUMN()+13,6)))</f>
        <v>#DIV/0!</v>
      </c>
      <c r="P38" s="4" t="e">
        <f ca="1">AVERAGE(INDIRECT(ADDRESS(ROW()-1,6)):INDIRECT(ADDRESS(ROW()-COLUMN()+13,6)))</f>
        <v>#DIV/0!</v>
      </c>
      <c r="Q38" s="4" t="e">
        <f ca="1">AVERAGE(INDIRECT(ADDRESS(ROW()-1,6)):INDIRECT(ADDRESS(ROW()-COLUMN()+13,6)))</f>
        <v>#DIV/0!</v>
      </c>
      <c r="R38" s="4" t="e">
        <f ca="1">AVERAGE(INDIRECT(ADDRESS(ROW()-1,6)):INDIRECT(ADDRESS(ROW()-COLUMN()+13,6)))</f>
        <v>#DIV/0!</v>
      </c>
      <c r="S38" s="4" t="e">
        <f ca="1">AVERAGE(INDIRECT(ADDRESS(ROW()-1,6)):INDIRECT(ADDRESS(ROW()-COLUMN()+13,6)))</f>
        <v>#DIV/0!</v>
      </c>
      <c r="T38" s="4" t="e">
        <f ca="1">AVERAGE(INDIRECT(ADDRESS(ROW()-1,6)):INDIRECT(ADDRESS(ROW()-COLUMN()+13,6)))</f>
        <v>#DIV/0!</v>
      </c>
      <c r="U38" s="4" t="e">
        <f ca="1">AVERAGE(INDIRECT(ADDRESS(ROW()-1,6)):INDIRECT(ADDRESS(ROW()-COLUMN()+13,6)))</f>
        <v>#DIV/0!</v>
      </c>
      <c r="V38" s="4" t="e">
        <f ca="1">AVERAGE(INDIRECT(ADDRESS(ROW()-1,6)):INDIRECT(ADDRESS(ROW()-COLUMN()+13,6)))</f>
        <v>#DIV/0!</v>
      </c>
      <c r="W38" s="4" t="e">
        <f ca="1">AVERAGE(INDIRECT(ADDRESS(ROW()-1,6)):INDIRECT(ADDRESS(ROW()-COLUMN()+13,6)))</f>
        <v>#DIV/0!</v>
      </c>
      <c r="X38" s="4" t="e">
        <f ca="1">AVERAGE(INDIRECT(ADDRESS(ROW()-1,6)):INDIRECT(ADDRESS(ROW()-COLUMN()+13,6)))</f>
        <v>#DIV/0!</v>
      </c>
      <c r="Y38" s="4" t="e">
        <f ca="1">AVERAGE(INDIRECT(ADDRESS(ROW()-1,6)):INDIRECT(ADDRESS(ROW()-COLUMN()+13,6)))</f>
        <v>#DIV/0!</v>
      </c>
      <c r="Z38" s="4" t="e">
        <f ca="1">AVERAGE(INDIRECT(ADDRESS(ROW()-1,6)):INDIRECT(ADDRESS(ROW()-COLUMN()+13,6)))</f>
        <v>#DIV/0!</v>
      </c>
      <c r="AA38" s="4" t="e">
        <f ca="1">AVERAGE(INDIRECT(ADDRESS(ROW()-1,6)):INDIRECT(ADDRESS(ROW()-COLUMN()+13,6)))</f>
        <v>#DIV/0!</v>
      </c>
      <c r="AB38" s="4" t="e">
        <f ca="1">AVERAGE(INDIRECT(ADDRESS(ROW()-1,6)):INDIRECT(ADDRESS(ROW()-COLUMN()+13,6)))</f>
        <v>#DIV/0!</v>
      </c>
      <c r="AC38" s="4" t="e">
        <f ca="1">AVERAGE(INDIRECT(ADDRESS(ROW()-1,6)):INDIRECT(ADDRESS(ROW()-COLUMN()+13,6)))</f>
        <v>#DIV/0!</v>
      </c>
      <c r="AD38" s="4" t="e">
        <f ca="1">AVERAGE(INDIRECT(ADDRESS(ROW()-1,6)):INDIRECT(ADDRESS(ROW()-COLUMN()+13,6)))</f>
        <v>#DIV/0!</v>
      </c>
      <c r="AE38" s="4" t="e">
        <f ca="1">AVERAGE(INDIRECT(ADDRESS(ROW()-1,6)):INDIRECT(ADDRESS(ROW()-COLUMN()+13,6)))</f>
        <v>#DIV/0!</v>
      </c>
      <c r="AF38" s="4" t="e">
        <f ca="1">AVERAGE(INDIRECT(ADDRESS(ROW()-1,6)):INDIRECT(ADDRESS(ROW()-COLUMN()+13,6)))</f>
        <v>#DIV/0!</v>
      </c>
      <c r="AG38" s="4" t="e">
        <f ca="1">AVERAGE(INDIRECT(ADDRESS(ROW()-1,6)):INDIRECT(ADDRESS(ROW()-COLUMN()+13,6)))</f>
        <v>#DIV/0!</v>
      </c>
      <c r="AH38" s="4" t="e">
        <f ca="1">AVERAGE(INDIRECT(ADDRESS(ROW()-1,6)):INDIRECT(ADDRESS(ROW()-COLUMN()+13,6)))</f>
        <v>#DIV/0!</v>
      </c>
      <c r="AI38" s="4" t="e">
        <f ca="1">AVERAGE(INDIRECT(ADDRESS(ROW()-1,6)):INDIRECT(ADDRESS(ROW()-COLUMN()+13,6)))</f>
        <v>#DIV/0!</v>
      </c>
      <c r="AJ38" s="4" t="e">
        <f ca="1">AVERAGE(INDIRECT(ADDRESS(ROW()-1,6)):INDIRECT(ADDRESS(ROW()-COLUMN()+13,6)))</f>
        <v>#DIV/0!</v>
      </c>
      <c r="AK38" s="4" t="e">
        <f ca="1">AVERAGE(INDIRECT(ADDRESS(ROW()-1,6)):INDIRECT(ADDRESS(ROW()-COLUMN()+13,6)))</f>
        <v>#DIV/0!</v>
      </c>
      <c r="AL38" s="4" t="e">
        <f ca="1">AVERAGE(INDIRECT(ADDRESS(ROW()-1,6)):INDIRECT(ADDRESS(ROW()-COLUMN()+13,6)))</f>
        <v>#DIV/0!</v>
      </c>
      <c r="AM38" s="4" t="e">
        <f ca="1">AVERAGE(INDIRECT(ADDRESS(ROW()-1,6)):INDIRECT(ADDRESS(ROW()-COLUMN()+13,6)))</f>
        <v>#DIV/0!</v>
      </c>
      <c r="AN38" s="4" t="e">
        <f ca="1">AVERAGE(INDIRECT(ADDRESS(ROW()-1,6)):INDIRECT(ADDRESS(ROW()-COLUMN()+13,6)))</f>
        <v>#DIV/0!</v>
      </c>
      <c r="AO38" s="4" t="e">
        <f ca="1">AVERAGE(INDIRECT(ADDRESS(ROW()-1,6)):INDIRECT(ADDRESS(ROW()-COLUMN()+13,6)))</f>
        <v>#DIV/0!</v>
      </c>
      <c r="AP38" s="4" t="e">
        <f ca="1">AVERAGE(INDIRECT(ADDRESS(ROW()-1,6)):INDIRECT(ADDRESS(ROW()-COLUMN()+13,6)))</f>
        <v>#DIV/0!</v>
      </c>
      <c r="AQ38" s="4" t="e">
        <f ca="1">AVERAGE(INDIRECT(ADDRESS(ROW()-1,6)):INDIRECT(ADDRESS(ROW()-COLUMN()+13,6)))</f>
        <v>#DIV/0!</v>
      </c>
      <c r="AR38" s="4" t="e">
        <f ca="1">AVERAGE(INDIRECT(ADDRESS(ROW()-1,6)):INDIRECT(ADDRESS(ROW()-COLUMN()+13,6)))</f>
        <v>#DIV/0!</v>
      </c>
      <c r="AS38" s="4" t="e">
        <f ca="1">AVERAGE(INDIRECT(ADDRESS(ROW()-1,6)):INDIRECT(ADDRESS(ROW()-COLUMN()+13,6)))</f>
        <v>#DIV/0!</v>
      </c>
    </row>
    <row r="39" spans="1:55" x14ac:dyDescent="0.25">
      <c r="A39" t="str">
        <f t="shared" si="5"/>
        <v/>
      </c>
      <c r="B39" s="4" t="str">
        <f t="shared" si="6"/>
        <v/>
      </c>
      <c r="C39" s="4" t="str">
        <f t="shared" si="8"/>
        <v/>
      </c>
      <c r="D39" s="4" t="str">
        <f t="shared" si="9"/>
        <v/>
      </c>
      <c r="E39" s="4" t="str">
        <f t="shared" si="12"/>
        <v/>
      </c>
      <c r="G39" s="2" t="str">
        <f t="shared" si="0"/>
        <v/>
      </c>
      <c r="H39" s="3" t="str">
        <f t="shared" si="1"/>
        <v/>
      </c>
      <c r="I39" s="3" t="str">
        <f t="shared" si="2"/>
        <v/>
      </c>
      <c r="J39" s="2" t="str">
        <f t="shared" si="3"/>
        <v/>
      </c>
      <c r="K39" s="2" t="str">
        <f t="shared" si="4"/>
        <v/>
      </c>
      <c r="L39" s="4" t="e">
        <f t="shared" ca="1" si="10"/>
        <v>#NUM!</v>
      </c>
      <c r="M39">
        <f t="shared" ca="1" si="11"/>
        <v>0</v>
      </c>
      <c r="N39" t="e">
        <f ca="1">MATCH(0.5,O39:INDIRECT(ADDRESS(ROW(),ROW()+8)),0)</f>
        <v>#N/A</v>
      </c>
      <c r="O39" s="4" t="e">
        <f ca="1">AVERAGE(INDIRECT(ADDRESS(ROW()-1,6)):INDIRECT(ADDRESS(ROW()-COLUMN()+13,6)))</f>
        <v>#DIV/0!</v>
      </c>
      <c r="P39" s="4" t="e">
        <f ca="1">AVERAGE(INDIRECT(ADDRESS(ROW()-1,6)):INDIRECT(ADDRESS(ROW()-COLUMN()+13,6)))</f>
        <v>#DIV/0!</v>
      </c>
      <c r="Q39" s="4" t="e">
        <f ca="1">AVERAGE(INDIRECT(ADDRESS(ROW()-1,6)):INDIRECT(ADDRESS(ROW()-COLUMN()+13,6)))</f>
        <v>#DIV/0!</v>
      </c>
      <c r="R39" s="4" t="e">
        <f ca="1">AVERAGE(INDIRECT(ADDRESS(ROW()-1,6)):INDIRECT(ADDRESS(ROW()-COLUMN()+13,6)))</f>
        <v>#DIV/0!</v>
      </c>
      <c r="S39" s="4" t="e">
        <f ca="1">AVERAGE(INDIRECT(ADDRESS(ROW()-1,6)):INDIRECT(ADDRESS(ROW()-COLUMN()+13,6)))</f>
        <v>#DIV/0!</v>
      </c>
      <c r="T39" s="4" t="e">
        <f ca="1">AVERAGE(INDIRECT(ADDRESS(ROW()-1,6)):INDIRECT(ADDRESS(ROW()-COLUMN()+13,6)))</f>
        <v>#DIV/0!</v>
      </c>
      <c r="U39" s="4" t="e">
        <f ca="1">AVERAGE(INDIRECT(ADDRESS(ROW()-1,6)):INDIRECT(ADDRESS(ROW()-COLUMN()+13,6)))</f>
        <v>#DIV/0!</v>
      </c>
      <c r="V39" s="4" t="e">
        <f ca="1">AVERAGE(INDIRECT(ADDRESS(ROW()-1,6)):INDIRECT(ADDRESS(ROW()-COLUMN()+13,6)))</f>
        <v>#DIV/0!</v>
      </c>
      <c r="W39" s="4" t="e">
        <f ca="1">AVERAGE(INDIRECT(ADDRESS(ROW()-1,6)):INDIRECT(ADDRESS(ROW()-COLUMN()+13,6)))</f>
        <v>#DIV/0!</v>
      </c>
      <c r="X39" s="4" t="e">
        <f ca="1">AVERAGE(INDIRECT(ADDRESS(ROW()-1,6)):INDIRECT(ADDRESS(ROW()-COLUMN()+13,6)))</f>
        <v>#DIV/0!</v>
      </c>
      <c r="Y39" s="4" t="e">
        <f ca="1">AVERAGE(INDIRECT(ADDRESS(ROW()-1,6)):INDIRECT(ADDRESS(ROW()-COLUMN()+13,6)))</f>
        <v>#DIV/0!</v>
      </c>
      <c r="Z39" s="4" t="e">
        <f ca="1">AVERAGE(INDIRECT(ADDRESS(ROW()-1,6)):INDIRECT(ADDRESS(ROW()-COLUMN()+13,6)))</f>
        <v>#DIV/0!</v>
      </c>
      <c r="AA39" s="4" t="e">
        <f ca="1">AVERAGE(INDIRECT(ADDRESS(ROW()-1,6)):INDIRECT(ADDRESS(ROW()-COLUMN()+13,6)))</f>
        <v>#DIV/0!</v>
      </c>
      <c r="AB39" s="4" t="e">
        <f ca="1">AVERAGE(INDIRECT(ADDRESS(ROW()-1,6)):INDIRECT(ADDRESS(ROW()-COLUMN()+13,6)))</f>
        <v>#DIV/0!</v>
      </c>
      <c r="AC39" s="4" t="e">
        <f ca="1">AVERAGE(INDIRECT(ADDRESS(ROW()-1,6)):INDIRECT(ADDRESS(ROW()-COLUMN()+13,6)))</f>
        <v>#DIV/0!</v>
      </c>
      <c r="AD39" s="4" t="e">
        <f ca="1">AVERAGE(INDIRECT(ADDRESS(ROW()-1,6)):INDIRECT(ADDRESS(ROW()-COLUMN()+13,6)))</f>
        <v>#DIV/0!</v>
      </c>
      <c r="AE39" s="4" t="e">
        <f ca="1">AVERAGE(INDIRECT(ADDRESS(ROW()-1,6)):INDIRECT(ADDRESS(ROW()-COLUMN()+13,6)))</f>
        <v>#DIV/0!</v>
      </c>
      <c r="AF39" s="4" t="e">
        <f ca="1">AVERAGE(INDIRECT(ADDRESS(ROW()-1,6)):INDIRECT(ADDRESS(ROW()-COLUMN()+13,6)))</f>
        <v>#DIV/0!</v>
      </c>
      <c r="AG39" s="4" t="e">
        <f ca="1">AVERAGE(INDIRECT(ADDRESS(ROW()-1,6)):INDIRECT(ADDRESS(ROW()-COLUMN()+13,6)))</f>
        <v>#DIV/0!</v>
      </c>
      <c r="AH39" s="4" t="e">
        <f ca="1">AVERAGE(INDIRECT(ADDRESS(ROW()-1,6)):INDIRECT(ADDRESS(ROW()-COLUMN()+13,6)))</f>
        <v>#DIV/0!</v>
      </c>
      <c r="AI39" s="4" t="e">
        <f ca="1">AVERAGE(INDIRECT(ADDRESS(ROW()-1,6)):INDIRECT(ADDRESS(ROW()-COLUMN()+13,6)))</f>
        <v>#DIV/0!</v>
      </c>
      <c r="AJ39" s="4" t="e">
        <f ca="1">AVERAGE(INDIRECT(ADDRESS(ROW()-1,6)):INDIRECT(ADDRESS(ROW()-COLUMN()+13,6)))</f>
        <v>#DIV/0!</v>
      </c>
      <c r="AK39" s="4" t="e">
        <f ca="1">AVERAGE(INDIRECT(ADDRESS(ROW()-1,6)):INDIRECT(ADDRESS(ROW()-COLUMN()+13,6)))</f>
        <v>#DIV/0!</v>
      </c>
      <c r="AL39" s="4" t="e">
        <f ca="1">AVERAGE(INDIRECT(ADDRESS(ROW()-1,6)):INDIRECT(ADDRESS(ROW()-COLUMN()+13,6)))</f>
        <v>#DIV/0!</v>
      </c>
      <c r="AM39" s="4" t="e">
        <f ca="1">AVERAGE(INDIRECT(ADDRESS(ROW()-1,6)):INDIRECT(ADDRESS(ROW()-COLUMN()+13,6)))</f>
        <v>#DIV/0!</v>
      </c>
      <c r="AN39" s="4" t="e">
        <f ca="1">AVERAGE(INDIRECT(ADDRESS(ROW()-1,6)):INDIRECT(ADDRESS(ROW()-COLUMN()+13,6)))</f>
        <v>#DIV/0!</v>
      </c>
      <c r="AO39" s="4" t="e">
        <f ca="1">AVERAGE(INDIRECT(ADDRESS(ROW()-1,6)):INDIRECT(ADDRESS(ROW()-COLUMN()+13,6)))</f>
        <v>#DIV/0!</v>
      </c>
      <c r="AP39" s="4" t="e">
        <f ca="1">AVERAGE(INDIRECT(ADDRESS(ROW()-1,6)):INDIRECT(ADDRESS(ROW()-COLUMN()+13,6)))</f>
        <v>#DIV/0!</v>
      </c>
      <c r="AQ39" s="4" t="e">
        <f ca="1">AVERAGE(INDIRECT(ADDRESS(ROW()-1,6)):INDIRECT(ADDRESS(ROW()-COLUMN()+13,6)))</f>
        <v>#DIV/0!</v>
      </c>
      <c r="AR39" s="4" t="e">
        <f ca="1">AVERAGE(INDIRECT(ADDRESS(ROW()-1,6)):INDIRECT(ADDRESS(ROW()-COLUMN()+13,6)))</f>
        <v>#DIV/0!</v>
      </c>
      <c r="AS39" s="4" t="e">
        <f ca="1">AVERAGE(INDIRECT(ADDRESS(ROW()-1,6)):INDIRECT(ADDRESS(ROW()-COLUMN()+13,6)))</f>
        <v>#DIV/0!</v>
      </c>
      <c r="AT39" s="4" t="e">
        <f ca="1">AVERAGE(INDIRECT(ADDRESS(ROW()-1,6)):INDIRECT(ADDRESS(ROW()-COLUMN()+13,6)))</f>
        <v>#DIV/0!</v>
      </c>
    </row>
    <row r="40" spans="1:55" x14ac:dyDescent="0.25">
      <c r="A40" t="str">
        <f t="shared" si="5"/>
        <v/>
      </c>
      <c r="B40" s="4" t="str">
        <f t="shared" si="6"/>
        <v/>
      </c>
      <c r="C40" s="4" t="str">
        <f t="shared" si="8"/>
        <v/>
      </c>
      <c r="D40" s="4" t="str">
        <f t="shared" si="9"/>
        <v/>
      </c>
      <c r="E40" s="4" t="str">
        <f t="shared" si="12"/>
        <v/>
      </c>
      <c r="G40" s="2" t="str">
        <f t="shared" si="0"/>
        <v/>
      </c>
      <c r="H40" s="3" t="str">
        <f t="shared" si="1"/>
        <v/>
      </c>
      <c r="I40" s="3" t="str">
        <f t="shared" si="2"/>
        <v/>
      </c>
      <c r="J40" s="2" t="str">
        <f t="shared" si="3"/>
        <v/>
      </c>
      <c r="K40" s="2" t="str">
        <f t="shared" si="4"/>
        <v/>
      </c>
      <c r="L40" s="4" t="e">
        <f t="shared" ca="1" si="10"/>
        <v>#NUM!</v>
      </c>
      <c r="M40">
        <f t="shared" ca="1" si="11"/>
        <v>0</v>
      </c>
      <c r="N40" t="e">
        <f ca="1">MATCH(0.5,O40:INDIRECT(ADDRESS(ROW(),ROW()+8)),0)</f>
        <v>#N/A</v>
      </c>
      <c r="O40" s="4" t="e">
        <f ca="1">AVERAGE(INDIRECT(ADDRESS(ROW()-1,6)):INDIRECT(ADDRESS(ROW()-COLUMN()+13,6)))</f>
        <v>#DIV/0!</v>
      </c>
      <c r="P40" s="4" t="e">
        <f ca="1">AVERAGE(INDIRECT(ADDRESS(ROW()-1,6)):INDIRECT(ADDRESS(ROW()-COLUMN()+13,6)))</f>
        <v>#DIV/0!</v>
      </c>
      <c r="Q40" s="4" t="e">
        <f ca="1">AVERAGE(INDIRECT(ADDRESS(ROW()-1,6)):INDIRECT(ADDRESS(ROW()-COLUMN()+13,6)))</f>
        <v>#DIV/0!</v>
      </c>
      <c r="R40" s="4" t="e">
        <f ca="1">AVERAGE(INDIRECT(ADDRESS(ROW()-1,6)):INDIRECT(ADDRESS(ROW()-COLUMN()+13,6)))</f>
        <v>#DIV/0!</v>
      </c>
      <c r="S40" s="4" t="e">
        <f ca="1">AVERAGE(INDIRECT(ADDRESS(ROW()-1,6)):INDIRECT(ADDRESS(ROW()-COLUMN()+13,6)))</f>
        <v>#DIV/0!</v>
      </c>
      <c r="T40" s="4" t="e">
        <f ca="1">AVERAGE(INDIRECT(ADDRESS(ROW()-1,6)):INDIRECT(ADDRESS(ROW()-COLUMN()+13,6)))</f>
        <v>#DIV/0!</v>
      </c>
      <c r="U40" s="4" t="e">
        <f ca="1">AVERAGE(INDIRECT(ADDRESS(ROW()-1,6)):INDIRECT(ADDRESS(ROW()-COLUMN()+13,6)))</f>
        <v>#DIV/0!</v>
      </c>
      <c r="V40" s="4" t="e">
        <f ca="1">AVERAGE(INDIRECT(ADDRESS(ROW()-1,6)):INDIRECT(ADDRESS(ROW()-COLUMN()+13,6)))</f>
        <v>#DIV/0!</v>
      </c>
      <c r="W40" s="4" t="e">
        <f ca="1">AVERAGE(INDIRECT(ADDRESS(ROW()-1,6)):INDIRECT(ADDRESS(ROW()-COLUMN()+13,6)))</f>
        <v>#DIV/0!</v>
      </c>
      <c r="X40" s="4" t="e">
        <f ca="1">AVERAGE(INDIRECT(ADDRESS(ROW()-1,6)):INDIRECT(ADDRESS(ROW()-COLUMN()+13,6)))</f>
        <v>#DIV/0!</v>
      </c>
      <c r="Y40" s="4" t="e">
        <f ca="1">AVERAGE(INDIRECT(ADDRESS(ROW()-1,6)):INDIRECT(ADDRESS(ROW()-COLUMN()+13,6)))</f>
        <v>#DIV/0!</v>
      </c>
      <c r="Z40" s="4" t="e">
        <f ca="1">AVERAGE(INDIRECT(ADDRESS(ROW()-1,6)):INDIRECT(ADDRESS(ROW()-COLUMN()+13,6)))</f>
        <v>#DIV/0!</v>
      </c>
      <c r="AA40" s="4" t="e">
        <f ca="1">AVERAGE(INDIRECT(ADDRESS(ROW()-1,6)):INDIRECT(ADDRESS(ROW()-COLUMN()+13,6)))</f>
        <v>#DIV/0!</v>
      </c>
      <c r="AB40" s="4" t="e">
        <f ca="1">AVERAGE(INDIRECT(ADDRESS(ROW()-1,6)):INDIRECT(ADDRESS(ROW()-COLUMN()+13,6)))</f>
        <v>#DIV/0!</v>
      </c>
      <c r="AC40" s="4" t="e">
        <f ca="1">AVERAGE(INDIRECT(ADDRESS(ROW()-1,6)):INDIRECT(ADDRESS(ROW()-COLUMN()+13,6)))</f>
        <v>#DIV/0!</v>
      </c>
      <c r="AD40" s="4" t="e">
        <f ca="1">AVERAGE(INDIRECT(ADDRESS(ROW()-1,6)):INDIRECT(ADDRESS(ROW()-COLUMN()+13,6)))</f>
        <v>#DIV/0!</v>
      </c>
      <c r="AE40" s="4" t="e">
        <f ca="1">AVERAGE(INDIRECT(ADDRESS(ROW()-1,6)):INDIRECT(ADDRESS(ROW()-COLUMN()+13,6)))</f>
        <v>#DIV/0!</v>
      </c>
      <c r="AF40" s="4" t="e">
        <f ca="1">AVERAGE(INDIRECT(ADDRESS(ROW()-1,6)):INDIRECT(ADDRESS(ROW()-COLUMN()+13,6)))</f>
        <v>#DIV/0!</v>
      </c>
      <c r="AG40" s="4" t="e">
        <f ca="1">AVERAGE(INDIRECT(ADDRESS(ROW()-1,6)):INDIRECT(ADDRESS(ROW()-COLUMN()+13,6)))</f>
        <v>#DIV/0!</v>
      </c>
      <c r="AH40" s="4" t="e">
        <f ca="1">AVERAGE(INDIRECT(ADDRESS(ROW()-1,6)):INDIRECT(ADDRESS(ROW()-COLUMN()+13,6)))</f>
        <v>#DIV/0!</v>
      </c>
      <c r="AI40" s="4" t="e">
        <f ca="1">AVERAGE(INDIRECT(ADDRESS(ROW()-1,6)):INDIRECT(ADDRESS(ROW()-COLUMN()+13,6)))</f>
        <v>#DIV/0!</v>
      </c>
      <c r="AJ40" s="4" t="e">
        <f ca="1">AVERAGE(INDIRECT(ADDRESS(ROW()-1,6)):INDIRECT(ADDRESS(ROW()-COLUMN()+13,6)))</f>
        <v>#DIV/0!</v>
      </c>
      <c r="AK40" s="4" t="e">
        <f ca="1">AVERAGE(INDIRECT(ADDRESS(ROW()-1,6)):INDIRECT(ADDRESS(ROW()-COLUMN()+13,6)))</f>
        <v>#DIV/0!</v>
      </c>
      <c r="AL40" s="4" t="e">
        <f ca="1">AVERAGE(INDIRECT(ADDRESS(ROW()-1,6)):INDIRECT(ADDRESS(ROW()-COLUMN()+13,6)))</f>
        <v>#DIV/0!</v>
      </c>
      <c r="AM40" s="4" t="e">
        <f ca="1">AVERAGE(INDIRECT(ADDRESS(ROW()-1,6)):INDIRECT(ADDRESS(ROW()-COLUMN()+13,6)))</f>
        <v>#DIV/0!</v>
      </c>
      <c r="AN40" s="4" t="e">
        <f ca="1">AVERAGE(INDIRECT(ADDRESS(ROW()-1,6)):INDIRECT(ADDRESS(ROW()-COLUMN()+13,6)))</f>
        <v>#DIV/0!</v>
      </c>
      <c r="AO40" s="4" t="e">
        <f ca="1">AVERAGE(INDIRECT(ADDRESS(ROW()-1,6)):INDIRECT(ADDRESS(ROW()-COLUMN()+13,6)))</f>
        <v>#DIV/0!</v>
      </c>
      <c r="AP40" s="4" t="e">
        <f ca="1">AVERAGE(INDIRECT(ADDRESS(ROW()-1,6)):INDIRECT(ADDRESS(ROW()-COLUMN()+13,6)))</f>
        <v>#DIV/0!</v>
      </c>
      <c r="AQ40" s="4" t="e">
        <f ca="1">AVERAGE(INDIRECT(ADDRESS(ROW()-1,6)):INDIRECT(ADDRESS(ROW()-COLUMN()+13,6)))</f>
        <v>#DIV/0!</v>
      </c>
      <c r="AR40" s="4" t="e">
        <f ca="1">AVERAGE(INDIRECT(ADDRESS(ROW()-1,6)):INDIRECT(ADDRESS(ROW()-COLUMN()+13,6)))</f>
        <v>#DIV/0!</v>
      </c>
      <c r="AS40" s="4" t="e">
        <f ca="1">AVERAGE(INDIRECT(ADDRESS(ROW()-1,6)):INDIRECT(ADDRESS(ROW()-COLUMN()+13,6)))</f>
        <v>#DIV/0!</v>
      </c>
      <c r="AT40" s="4" t="e">
        <f ca="1">AVERAGE(INDIRECT(ADDRESS(ROW()-1,6)):INDIRECT(ADDRESS(ROW()-COLUMN()+13,6)))</f>
        <v>#DIV/0!</v>
      </c>
      <c r="AU40" s="4" t="e">
        <f ca="1">AVERAGE(INDIRECT(ADDRESS(ROW()-1,6)):INDIRECT(ADDRESS(ROW()-COLUMN()+13,6)))</f>
        <v>#DIV/0!</v>
      </c>
    </row>
    <row r="41" spans="1:55" x14ac:dyDescent="0.25">
      <c r="A41" t="str">
        <f t="shared" si="5"/>
        <v/>
      </c>
      <c r="B41" s="4" t="str">
        <f t="shared" si="6"/>
        <v/>
      </c>
      <c r="C41" s="4" t="str">
        <f t="shared" si="8"/>
        <v/>
      </c>
      <c r="D41" s="4" t="str">
        <f t="shared" si="9"/>
        <v/>
      </c>
      <c r="E41" s="4" t="str">
        <f t="shared" si="12"/>
        <v/>
      </c>
      <c r="G41" s="2" t="str">
        <f t="shared" si="0"/>
        <v/>
      </c>
      <c r="H41" s="3" t="str">
        <f t="shared" si="1"/>
        <v/>
      </c>
      <c r="I41" s="3" t="str">
        <f t="shared" si="2"/>
        <v/>
      </c>
      <c r="J41" s="2" t="str">
        <f t="shared" si="3"/>
        <v/>
      </c>
      <c r="K41" s="2" t="str">
        <f t="shared" si="4"/>
        <v/>
      </c>
      <c r="L41" s="4" t="e">
        <f t="shared" ca="1" si="10"/>
        <v>#NUM!</v>
      </c>
      <c r="M41">
        <f t="shared" ca="1" si="11"/>
        <v>0</v>
      </c>
      <c r="N41" t="e">
        <f ca="1">MATCH(0.5,O41:INDIRECT(ADDRESS(ROW(),ROW()+8)),0)</f>
        <v>#N/A</v>
      </c>
      <c r="O41" s="4" t="e">
        <f ca="1">AVERAGE(INDIRECT(ADDRESS(ROW()-1,6)):INDIRECT(ADDRESS(ROW()-COLUMN()+13,6)))</f>
        <v>#DIV/0!</v>
      </c>
      <c r="P41" s="4" t="e">
        <f ca="1">AVERAGE(INDIRECT(ADDRESS(ROW()-1,6)):INDIRECT(ADDRESS(ROW()-COLUMN()+13,6)))</f>
        <v>#DIV/0!</v>
      </c>
      <c r="Q41" s="4" t="e">
        <f ca="1">AVERAGE(INDIRECT(ADDRESS(ROW()-1,6)):INDIRECT(ADDRESS(ROW()-COLUMN()+13,6)))</f>
        <v>#DIV/0!</v>
      </c>
      <c r="R41" s="4" t="e">
        <f ca="1">AVERAGE(INDIRECT(ADDRESS(ROW()-1,6)):INDIRECT(ADDRESS(ROW()-COLUMN()+13,6)))</f>
        <v>#DIV/0!</v>
      </c>
      <c r="S41" s="4" t="e">
        <f ca="1">AVERAGE(INDIRECT(ADDRESS(ROW()-1,6)):INDIRECT(ADDRESS(ROW()-COLUMN()+13,6)))</f>
        <v>#DIV/0!</v>
      </c>
      <c r="T41" s="4" t="e">
        <f ca="1">AVERAGE(INDIRECT(ADDRESS(ROW()-1,6)):INDIRECT(ADDRESS(ROW()-COLUMN()+13,6)))</f>
        <v>#DIV/0!</v>
      </c>
      <c r="U41" s="4" t="e">
        <f ca="1">AVERAGE(INDIRECT(ADDRESS(ROW()-1,6)):INDIRECT(ADDRESS(ROW()-COLUMN()+13,6)))</f>
        <v>#DIV/0!</v>
      </c>
      <c r="V41" s="4" t="e">
        <f ca="1">AVERAGE(INDIRECT(ADDRESS(ROW()-1,6)):INDIRECT(ADDRESS(ROW()-COLUMN()+13,6)))</f>
        <v>#DIV/0!</v>
      </c>
      <c r="W41" s="4" t="e">
        <f ca="1">AVERAGE(INDIRECT(ADDRESS(ROW()-1,6)):INDIRECT(ADDRESS(ROW()-COLUMN()+13,6)))</f>
        <v>#DIV/0!</v>
      </c>
      <c r="X41" s="4" t="e">
        <f ca="1">AVERAGE(INDIRECT(ADDRESS(ROW()-1,6)):INDIRECT(ADDRESS(ROW()-COLUMN()+13,6)))</f>
        <v>#DIV/0!</v>
      </c>
      <c r="Y41" s="4" t="e">
        <f ca="1">AVERAGE(INDIRECT(ADDRESS(ROW()-1,6)):INDIRECT(ADDRESS(ROW()-COLUMN()+13,6)))</f>
        <v>#DIV/0!</v>
      </c>
      <c r="Z41" s="4" t="e">
        <f ca="1">AVERAGE(INDIRECT(ADDRESS(ROW()-1,6)):INDIRECT(ADDRESS(ROW()-COLUMN()+13,6)))</f>
        <v>#DIV/0!</v>
      </c>
      <c r="AA41" s="4" t="e">
        <f ca="1">AVERAGE(INDIRECT(ADDRESS(ROW()-1,6)):INDIRECT(ADDRESS(ROW()-COLUMN()+13,6)))</f>
        <v>#DIV/0!</v>
      </c>
      <c r="AB41" s="4" t="e">
        <f ca="1">AVERAGE(INDIRECT(ADDRESS(ROW()-1,6)):INDIRECT(ADDRESS(ROW()-COLUMN()+13,6)))</f>
        <v>#DIV/0!</v>
      </c>
      <c r="AC41" s="4" t="e">
        <f ca="1">AVERAGE(INDIRECT(ADDRESS(ROW()-1,6)):INDIRECT(ADDRESS(ROW()-COLUMN()+13,6)))</f>
        <v>#DIV/0!</v>
      </c>
      <c r="AD41" s="4" t="e">
        <f ca="1">AVERAGE(INDIRECT(ADDRESS(ROW()-1,6)):INDIRECT(ADDRESS(ROW()-COLUMN()+13,6)))</f>
        <v>#DIV/0!</v>
      </c>
      <c r="AE41" s="4" t="e">
        <f ca="1">AVERAGE(INDIRECT(ADDRESS(ROW()-1,6)):INDIRECT(ADDRESS(ROW()-COLUMN()+13,6)))</f>
        <v>#DIV/0!</v>
      </c>
      <c r="AF41" s="4" t="e">
        <f ca="1">AVERAGE(INDIRECT(ADDRESS(ROW()-1,6)):INDIRECT(ADDRESS(ROW()-COLUMN()+13,6)))</f>
        <v>#DIV/0!</v>
      </c>
      <c r="AG41" s="4" t="e">
        <f ca="1">AVERAGE(INDIRECT(ADDRESS(ROW()-1,6)):INDIRECT(ADDRESS(ROW()-COLUMN()+13,6)))</f>
        <v>#DIV/0!</v>
      </c>
      <c r="AH41" s="4" t="e">
        <f ca="1">AVERAGE(INDIRECT(ADDRESS(ROW()-1,6)):INDIRECT(ADDRESS(ROW()-COLUMN()+13,6)))</f>
        <v>#DIV/0!</v>
      </c>
      <c r="AI41" s="4" t="e">
        <f ca="1">AVERAGE(INDIRECT(ADDRESS(ROW()-1,6)):INDIRECT(ADDRESS(ROW()-COLUMN()+13,6)))</f>
        <v>#DIV/0!</v>
      </c>
      <c r="AJ41" s="4" t="e">
        <f ca="1">AVERAGE(INDIRECT(ADDRESS(ROW()-1,6)):INDIRECT(ADDRESS(ROW()-COLUMN()+13,6)))</f>
        <v>#DIV/0!</v>
      </c>
      <c r="AK41" s="4" t="e">
        <f ca="1">AVERAGE(INDIRECT(ADDRESS(ROW()-1,6)):INDIRECT(ADDRESS(ROW()-COLUMN()+13,6)))</f>
        <v>#DIV/0!</v>
      </c>
      <c r="AL41" s="4" t="e">
        <f ca="1">AVERAGE(INDIRECT(ADDRESS(ROW()-1,6)):INDIRECT(ADDRESS(ROW()-COLUMN()+13,6)))</f>
        <v>#DIV/0!</v>
      </c>
      <c r="AM41" s="4" t="e">
        <f ca="1">AVERAGE(INDIRECT(ADDRESS(ROW()-1,6)):INDIRECT(ADDRESS(ROW()-COLUMN()+13,6)))</f>
        <v>#DIV/0!</v>
      </c>
      <c r="AN41" s="4" t="e">
        <f ca="1">AVERAGE(INDIRECT(ADDRESS(ROW()-1,6)):INDIRECT(ADDRESS(ROW()-COLUMN()+13,6)))</f>
        <v>#DIV/0!</v>
      </c>
      <c r="AO41" s="4" t="e">
        <f ca="1">AVERAGE(INDIRECT(ADDRESS(ROW()-1,6)):INDIRECT(ADDRESS(ROW()-COLUMN()+13,6)))</f>
        <v>#DIV/0!</v>
      </c>
      <c r="AP41" s="4" t="e">
        <f ca="1">AVERAGE(INDIRECT(ADDRESS(ROW()-1,6)):INDIRECT(ADDRESS(ROW()-COLUMN()+13,6)))</f>
        <v>#DIV/0!</v>
      </c>
      <c r="AQ41" s="4" t="e">
        <f ca="1">AVERAGE(INDIRECT(ADDRESS(ROW()-1,6)):INDIRECT(ADDRESS(ROW()-COLUMN()+13,6)))</f>
        <v>#DIV/0!</v>
      </c>
      <c r="AR41" s="4" t="e">
        <f ca="1">AVERAGE(INDIRECT(ADDRESS(ROW()-1,6)):INDIRECT(ADDRESS(ROW()-COLUMN()+13,6)))</f>
        <v>#DIV/0!</v>
      </c>
      <c r="AS41" s="4" t="e">
        <f ca="1">AVERAGE(INDIRECT(ADDRESS(ROW()-1,6)):INDIRECT(ADDRESS(ROW()-COLUMN()+13,6)))</f>
        <v>#DIV/0!</v>
      </c>
      <c r="AT41" s="4" t="e">
        <f ca="1">AVERAGE(INDIRECT(ADDRESS(ROW()-1,6)):INDIRECT(ADDRESS(ROW()-COLUMN()+13,6)))</f>
        <v>#DIV/0!</v>
      </c>
      <c r="AU41" s="4" t="e">
        <f ca="1">AVERAGE(INDIRECT(ADDRESS(ROW()-1,6)):INDIRECT(ADDRESS(ROW()-COLUMN()+13,6)))</f>
        <v>#DIV/0!</v>
      </c>
      <c r="AV41" s="4" t="e">
        <f ca="1">AVERAGE(INDIRECT(ADDRESS(ROW()-1,6)):INDIRECT(ADDRESS(ROW()-COLUMN()+13,6)))</f>
        <v>#DIV/0!</v>
      </c>
    </row>
    <row r="42" spans="1:55" x14ac:dyDescent="0.25">
      <c r="A42" t="str">
        <f t="shared" si="5"/>
        <v/>
      </c>
      <c r="B42" s="4" t="str">
        <f t="shared" si="6"/>
        <v/>
      </c>
      <c r="C42" s="4" t="str">
        <f t="shared" si="8"/>
        <v/>
      </c>
      <c r="D42" s="4" t="str">
        <f t="shared" si="9"/>
        <v/>
      </c>
      <c r="E42" s="4" t="str">
        <f t="shared" si="12"/>
        <v/>
      </c>
      <c r="G42" s="2" t="str">
        <f t="shared" si="0"/>
        <v/>
      </c>
      <c r="H42" s="3" t="str">
        <f t="shared" si="1"/>
        <v/>
      </c>
      <c r="I42" s="3" t="str">
        <f t="shared" si="2"/>
        <v/>
      </c>
      <c r="J42" s="2" t="str">
        <f t="shared" si="3"/>
        <v/>
      </c>
      <c r="K42" s="2" t="str">
        <f t="shared" si="4"/>
        <v/>
      </c>
      <c r="L42" s="4" t="e">
        <f t="shared" ca="1" si="10"/>
        <v>#NUM!</v>
      </c>
      <c r="M42">
        <f t="shared" ca="1" si="11"/>
        <v>0</v>
      </c>
      <c r="N42" t="e">
        <f ca="1">MATCH(0.5,O42:INDIRECT(ADDRESS(ROW(),ROW()+8)),0)</f>
        <v>#N/A</v>
      </c>
      <c r="O42" s="4" t="e">
        <f ca="1">AVERAGE(INDIRECT(ADDRESS(ROW()-1,6)):INDIRECT(ADDRESS(ROW()-COLUMN()+13,6)))</f>
        <v>#DIV/0!</v>
      </c>
      <c r="P42" s="4" t="e">
        <f ca="1">AVERAGE(INDIRECT(ADDRESS(ROW()-1,6)):INDIRECT(ADDRESS(ROW()-COLUMN()+13,6)))</f>
        <v>#DIV/0!</v>
      </c>
      <c r="Q42" s="4" t="e">
        <f ca="1">AVERAGE(INDIRECT(ADDRESS(ROW()-1,6)):INDIRECT(ADDRESS(ROW()-COLUMN()+13,6)))</f>
        <v>#DIV/0!</v>
      </c>
      <c r="R42" s="4" t="e">
        <f ca="1">AVERAGE(INDIRECT(ADDRESS(ROW()-1,6)):INDIRECT(ADDRESS(ROW()-COLUMN()+13,6)))</f>
        <v>#DIV/0!</v>
      </c>
      <c r="S42" s="4" t="e">
        <f ca="1">AVERAGE(INDIRECT(ADDRESS(ROW()-1,6)):INDIRECT(ADDRESS(ROW()-COLUMN()+13,6)))</f>
        <v>#DIV/0!</v>
      </c>
      <c r="T42" s="4" t="e">
        <f ca="1">AVERAGE(INDIRECT(ADDRESS(ROW()-1,6)):INDIRECT(ADDRESS(ROW()-COLUMN()+13,6)))</f>
        <v>#DIV/0!</v>
      </c>
      <c r="U42" s="4" t="e">
        <f ca="1">AVERAGE(INDIRECT(ADDRESS(ROW()-1,6)):INDIRECT(ADDRESS(ROW()-COLUMN()+13,6)))</f>
        <v>#DIV/0!</v>
      </c>
      <c r="V42" s="4" t="e">
        <f ca="1">AVERAGE(INDIRECT(ADDRESS(ROW()-1,6)):INDIRECT(ADDRESS(ROW()-COLUMN()+13,6)))</f>
        <v>#DIV/0!</v>
      </c>
      <c r="W42" s="4" t="e">
        <f ca="1">AVERAGE(INDIRECT(ADDRESS(ROW()-1,6)):INDIRECT(ADDRESS(ROW()-COLUMN()+13,6)))</f>
        <v>#DIV/0!</v>
      </c>
      <c r="X42" s="4" t="e">
        <f ca="1">AVERAGE(INDIRECT(ADDRESS(ROW()-1,6)):INDIRECT(ADDRESS(ROW()-COLUMN()+13,6)))</f>
        <v>#DIV/0!</v>
      </c>
      <c r="Y42" s="4" t="e">
        <f ca="1">AVERAGE(INDIRECT(ADDRESS(ROW()-1,6)):INDIRECT(ADDRESS(ROW()-COLUMN()+13,6)))</f>
        <v>#DIV/0!</v>
      </c>
      <c r="Z42" s="4" t="e">
        <f ca="1">AVERAGE(INDIRECT(ADDRESS(ROW()-1,6)):INDIRECT(ADDRESS(ROW()-COLUMN()+13,6)))</f>
        <v>#DIV/0!</v>
      </c>
      <c r="AA42" s="4" t="e">
        <f ca="1">AVERAGE(INDIRECT(ADDRESS(ROW()-1,6)):INDIRECT(ADDRESS(ROW()-COLUMN()+13,6)))</f>
        <v>#DIV/0!</v>
      </c>
      <c r="AB42" s="4" t="e">
        <f ca="1">AVERAGE(INDIRECT(ADDRESS(ROW()-1,6)):INDIRECT(ADDRESS(ROW()-COLUMN()+13,6)))</f>
        <v>#DIV/0!</v>
      </c>
      <c r="AC42" s="4" t="e">
        <f ca="1">AVERAGE(INDIRECT(ADDRESS(ROW()-1,6)):INDIRECT(ADDRESS(ROW()-COLUMN()+13,6)))</f>
        <v>#DIV/0!</v>
      </c>
      <c r="AD42" s="4" t="e">
        <f ca="1">AVERAGE(INDIRECT(ADDRESS(ROW()-1,6)):INDIRECT(ADDRESS(ROW()-COLUMN()+13,6)))</f>
        <v>#DIV/0!</v>
      </c>
      <c r="AE42" s="4" t="e">
        <f ca="1">AVERAGE(INDIRECT(ADDRESS(ROW()-1,6)):INDIRECT(ADDRESS(ROW()-COLUMN()+13,6)))</f>
        <v>#DIV/0!</v>
      </c>
      <c r="AF42" s="4" t="e">
        <f ca="1">AVERAGE(INDIRECT(ADDRESS(ROW()-1,6)):INDIRECT(ADDRESS(ROW()-COLUMN()+13,6)))</f>
        <v>#DIV/0!</v>
      </c>
      <c r="AG42" s="4" t="e">
        <f ca="1">AVERAGE(INDIRECT(ADDRESS(ROW()-1,6)):INDIRECT(ADDRESS(ROW()-COLUMN()+13,6)))</f>
        <v>#DIV/0!</v>
      </c>
      <c r="AH42" s="4" t="e">
        <f ca="1">AVERAGE(INDIRECT(ADDRESS(ROW()-1,6)):INDIRECT(ADDRESS(ROW()-COLUMN()+13,6)))</f>
        <v>#DIV/0!</v>
      </c>
      <c r="AI42" s="4" t="e">
        <f ca="1">AVERAGE(INDIRECT(ADDRESS(ROW()-1,6)):INDIRECT(ADDRESS(ROW()-COLUMN()+13,6)))</f>
        <v>#DIV/0!</v>
      </c>
      <c r="AJ42" s="4" t="e">
        <f ca="1">AVERAGE(INDIRECT(ADDRESS(ROW()-1,6)):INDIRECT(ADDRESS(ROW()-COLUMN()+13,6)))</f>
        <v>#DIV/0!</v>
      </c>
      <c r="AK42" s="4" t="e">
        <f ca="1">AVERAGE(INDIRECT(ADDRESS(ROW()-1,6)):INDIRECT(ADDRESS(ROW()-COLUMN()+13,6)))</f>
        <v>#DIV/0!</v>
      </c>
      <c r="AL42" s="4" t="e">
        <f ca="1">AVERAGE(INDIRECT(ADDRESS(ROW()-1,6)):INDIRECT(ADDRESS(ROW()-COLUMN()+13,6)))</f>
        <v>#DIV/0!</v>
      </c>
      <c r="AM42" s="4" t="e">
        <f ca="1">AVERAGE(INDIRECT(ADDRESS(ROW()-1,6)):INDIRECT(ADDRESS(ROW()-COLUMN()+13,6)))</f>
        <v>#DIV/0!</v>
      </c>
      <c r="AN42" s="4" t="e">
        <f ca="1">AVERAGE(INDIRECT(ADDRESS(ROW()-1,6)):INDIRECT(ADDRESS(ROW()-COLUMN()+13,6)))</f>
        <v>#DIV/0!</v>
      </c>
      <c r="AO42" s="4" t="e">
        <f ca="1">AVERAGE(INDIRECT(ADDRESS(ROW()-1,6)):INDIRECT(ADDRESS(ROW()-COLUMN()+13,6)))</f>
        <v>#DIV/0!</v>
      </c>
      <c r="AP42" s="4" t="e">
        <f ca="1">AVERAGE(INDIRECT(ADDRESS(ROW()-1,6)):INDIRECT(ADDRESS(ROW()-COLUMN()+13,6)))</f>
        <v>#DIV/0!</v>
      </c>
      <c r="AQ42" s="4" t="e">
        <f ca="1">AVERAGE(INDIRECT(ADDRESS(ROW()-1,6)):INDIRECT(ADDRESS(ROW()-COLUMN()+13,6)))</f>
        <v>#DIV/0!</v>
      </c>
      <c r="AR42" s="4" t="e">
        <f ca="1">AVERAGE(INDIRECT(ADDRESS(ROW()-1,6)):INDIRECT(ADDRESS(ROW()-COLUMN()+13,6)))</f>
        <v>#DIV/0!</v>
      </c>
      <c r="AS42" s="4" t="e">
        <f ca="1">AVERAGE(INDIRECT(ADDRESS(ROW()-1,6)):INDIRECT(ADDRESS(ROW()-COLUMN()+13,6)))</f>
        <v>#DIV/0!</v>
      </c>
      <c r="AT42" s="4" t="e">
        <f ca="1">AVERAGE(INDIRECT(ADDRESS(ROW()-1,6)):INDIRECT(ADDRESS(ROW()-COLUMN()+13,6)))</f>
        <v>#DIV/0!</v>
      </c>
      <c r="AU42" s="4" t="e">
        <f ca="1">AVERAGE(INDIRECT(ADDRESS(ROW()-1,6)):INDIRECT(ADDRESS(ROW()-COLUMN()+13,6)))</f>
        <v>#DIV/0!</v>
      </c>
      <c r="AV42" s="4" t="e">
        <f ca="1">AVERAGE(INDIRECT(ADDRESS(ROW()-1,6)):INDIRECT(ADDRESS(ROW()-COLUMN()+13,6)))</f>
        <v>#DIV/0!</v>
      </c>
      <c r="AW42" s="4" t="e">
        <f ca="1">AVERAGE(INDIRECT(ADDRESS(ROW()-1,6)):INDIRECT(ADDRESS(ROW()-COLUMN()+13,6)))</f>
        <v>#DIV/0!</v>
      </c>
    </row>
    <row r="43" spans="1:55" x14ac:dyDescent="0.25">
      <c r="A43" t="str">
        <f t="shared" si="5"/>
        <v/>
      </c>
      <c r="B43" s="4" t="str">
        <f t="shared" si="6"/>
        <v/>
      </c>
      <c r="C43" s="4" t="str">
        <f t="shared" si="8"/>
        <v/>
      </c>
      <c r="D43" s="4" t="str">
        <f t="shared" si="9"/>
        <v/>
      </c>
      <c r="E43" s="4" t="str">
        <f t="shared" si="12"/>
        <v/>
      </c>
      <c r="G43" s="2" t="str">
        <f t="shared" si="0"/>
        <v/>
      </c>
      <c r="H43" s="3" t="str">
        <f t="shared" si="1"/>
        <v/>
      </c>
      <c r="I43" s="3" t="str">
        <f t="shared" si="2"/>
        <v/>
      </c>
      <c r="J43" s="2" t="str">
        <f t="shared" si="3"/>
        <v/>
      </c>
      <c r="K43" s="2" t="str">
        <f t="shared" si="4"/>
        <v/>
      </c>
      <c r="L43" s="4" t="e">
        <f t="shared" ca="1" si="10"/>
        <v>#NUM!</v>
      </c>
      <c r="M43">
        <f t="shared" ca="1" si="11"/>
        <v>0</v>
      </c>
      <c r="N43" t="e">
        <f ca="1">MATCH(0.5,O43:INDIRECT(ADDRESS(ROW(),ROW()+8)),0)</f>
        <v>#N/A</v>
      </c>
      <c r="O43" s="4" t="e">
        <f ca="1">AVERAGE(INDIRECT(ADDRESS(ROW()-1,6)):INDIRECT(ADDRESS(ROW()-COLUMN()+13,6)))</f>
        <v>#DIV/0!</v>
      </c>
      <c r="P43" s="4" t="e">
        <f ca="1">AVERAGE(INDIRECT(ADDRESS(ROW()-1,6)):INDIRECT(ADDRESS(ROW()-COLUMN()+13,6)))</f>
        <v>#DIV/0!</v>
      </c>
      <c r="Q43" s="4" t="e">
        <f ca="1">AVERAGE(INDIRECT(ADDRESS(ROW()-1,6)):INDIRECT(ADDRESS(ROW()-COLUMN()+13,6)))</f>
        <v>#DIV/0!</v>
      </c>
      <c r="R43" s="4" t="e">
        <f ca="1">AVERAGE(INDIRECT(ADDRESS(ROW()-1,6)):INDIRECT(ADDRESS(ROW()-COLUMN()+13,6)))</f>
        <v>#DIV/0!</v>
      </c>
      <c r="S43" s="4" t="e">
        <f ca="1">AVERAGE(INDIRECT(ADDRESS(ROW()-1,6)):INDIRECT(ADDRESS(ROW()-COLUMN()+13,6)))</f>
        <v>#DIV/0!</v>
      </c>
      <c r="T43" s="4" t="e">
        <f ca="1">AVERAGE(INDIRECT(ADDRESS(ROW()-1,6)):INDIRECT(ADDRESS(ROW()-COLUMN()+13,6)))</f>
        <v>#DIV/0!</v>
      </c>
      <c r="U43" s="4" t="e">
        <f ca="1">AVERAGE(INDIRECT(ADDRESS(ROW()-1,6)):INDIRECT(ADDRESS(ROW()-COLUMN()+13,6)))</f>
        <v>#DIV/0!</v>
      </c>
      <c r="V43" s="4" t="e">
        <f ca="1">AVERAGE(INDIRECT(ADDRESS(ROW()-1,6)):INDIRECT(ADDRESS(ROW()-COLUMN()+13,6)))</f>
        <v>#DIV/0!</v>
      </c>
      <c r="W43" s="4" t="e">
        <f ca="1">AVERAGE(INDIRECT(ADDRESS(ROW()-1,6)):INDIRECT(ADDRESS(ROW()-COLUMN()+13,6)))</f>
        <v>#DIV/0!</v>
      </c>
      <c r="X43" s="4" t="e">
        <f ca="1">AVERAGE(INDIRECT(ADDRESS(ROW()-1,6)):INDIRECT(ADDRESS(ROW()-COLUMN()+13,6)))</f>
        <v>#DIV/0!</v>
      </c>
      <c r="Y43" s="4" t="e">
        <f ca="1">AVERAGE(INDIRECT(ADDRESS(ROW()-1,6)):INDIRECT(ADDRESS(ROW()-COLUMN()+13,6)))</f>
        <v>#DIV/0!</v>
      </c>
      <c r="Z43" s="4" t="e">
        <f ca="1">AVERAGE(INDIRECT(ADDRESS(ROW()-1,6)):INDIRECT(ADDRESS(ROW()-COLUMN()+13,6)))</f>
        <v>#DIV/0!</v>
      </c>
      <c r="AA43" s="4" t="e">
        <f ca="1">AVERAGE(INDIRECT(ADDRESS(ROW()-1,6)):INDIRECT(ADDRESS(ROW()-COLUMN()+13,6)))</f>
        <v>#DIV/0!</v>
      </c>
      <c r="AB43" s="4" t="e">
        <f ca="1">AVERAGE(INDIRECT(ADDRESS(ROW()-1,6)):INDIRECT(ADDRESS(ROW()-COLUMN()+13,6)))</f>
        <v>#DIV/0!</v>
      </c>
      <c r="AC43" s="4" t="e">
        <f ca="1">AVERAGE(INDIRECT(ADDRESS(ROW()-1,6)):INDIRECT(ADDRESS(ROW()-COLUMN()+13,6)))</f>
        <v>#DIV/0!</v>
      </c>
      <c r="AD43" s="4" t="e">
        <f ca="1">AVERAGE(INDIRECT(ADDRESS(ROW()-1,6)):INDIRECT(ADDRESS(ROW()-COLUMN()+13,6)))</f>
        <v>#DIV/0!</v>
      </c>
      <c r="AE43" s="4" t="e">
        <f ca="1">AVERAGE(INDIRECT(ADDRESS(ROW()-1,6)):INDIRECT(ADDRESS(ROW()-COLUMN()+13,6)))</f>
        <v>#DIV/0!</v>
      </c>
      <c r="AF43" s="4" t="e">
        <f ca="1">AVERAGE(INDIRECT(ADDRESS(ROW()-1,6)):INDIRECT(ADDRESS(ROW()-COLUMN()+13,6)))</f>
        <v>#DIV/0!</v>
      </c>
      <c r="AG43" s="4" t="e">
        <f ca="1">AVERAGE(INDIRECT(ADDRESS(ROW()-1,6)):INDIRECT(ADDRESS(ROW()-COLUMN()+13,6)))</f>
        <v>#DIV/0!</v>
      </c>
      <c r="AH43" s="4" t="e">
        <f ca="1">AVERAGE(INDIRECT(ADDRESS(ROW()-1,6)):INDIRECT(ADDRESS(ROW()-COLUMN()+13,6)))</f>
        <v>#DIV/0!</v>
      </c>
      <c r="AI43" s="4" t="e">
        <f ca="1">AVERAGE(INDIRECT(ADDRESS(ROW()-1,6)):INDIRECT(ADDRESS(ROW()-COLUMN()+13,6)))</f>
        <v>#DIV/0!</v>
      </c>
      <c r="AJ43" s="4" t="e">
        <f ca="1">AVERAGE(INDIRECT(ADDRESS(ROW()-1,6)):INDIRECT(ADDRESS(ROW()-COLUMN()+13,6)))</f>
        <v>#DIV/0!</v>
      </c>
      <c r="AK43" s="4" t="e">
        <f ca="1">AVERAGE(INDIRECT(ADDRESS(ROW()-1,6)):INDIRECT(ADDRESS(ROW()-COLUMN()+13,6)))</f>
        <v>#DIV/0!</v>
      </c>
      <c r="AL43" s="4" t="e">
        <f ca="1">AVERAGE(INDIRECT(ADDRESS(ROW()-1,6)):INDIRECT(ADDRESS(ROW()-COLUMN()+13,6)))</f>
        <v>#DIV/0!</v>
      </c>
      <c r="AM43" s="4" t="e">
        <f ca="1">AVERAGE(INDIRECT(ADDRESS(ROW()-1,6)):INDIRECT(ADDRESS(ROW()-COLUMN()+13,6)))</f>
        <v>#DIV/0!</v>
      </c>
      <c r="AN43" s="4" t="e">
        <f ca="1">AVERAGE(INDIRECT(ADDRESS(ROW()-1,6)):INDIRECT(ADDRESS(ROW()-COLUMN()+13,6)))</f>
        <v>#DIV/0!</v>
      </c>
      <c r="AO43" s="4" t="e">
        <f ca="1">AVERAGE(INDIRECT(ADDRESS(ROW()-1,6)):INDIRECT(ADDRESS(ROW()-COLUMN()+13,6)))</f>
        <v>#DIV/0!</v>
      </c>
      <c r="AP43" s="4" t="e">
        <f ca="1">AVERAGE(INDIRECT(ADDRESS(ROW()-1,6)):INDIRECT(ADDRESS(ROW()-COLUMN()+13,6)))</f>
        <v>#DIV/0!</v>
      </c>
      <c r="AQ43" s="4" t="e">
        <f ca="1">AVERAGE(INDIRECT(ADDRESS(ROW()-1,6)):INDIRECT(ADDRESS(ROW()-COLUMN()+13,6)))</f>
        <v>#DIV/0!</v>
      </c>
      <c r="AR43" s="4" t="e">
        <f ca="1">AVERAGE(INDIRECT(ADDRESS(ROW()-1,6)):INDIRECT(ADDRESS(ROW()-COLUMN()+13,6)))</f>
        <v>#DIV/0!</v>
      </c>
      <c r="AS43" s="4" t="e">
        <f ca="1">AVERAGE(INDIRECT(ADDRESS(ROW()-1,6)):INDIRECT(ADDRESS(ROW()-COLUMN()+13,6)))</f>
        <v>#DIV/0!</v>
      </c>
      <c r="AT43" s="4" t="e">
        <f ca="1">AVERAGE(INDIRECT(ADDRESS(ROW()-1,6)):INDIRECT(ADDRESS(ROW()-COLUMN()+13,6)))</f>
        <v>#DIV/0!</v>
      </c>
      <c r="AU43" s="4" t="e">
        <f ca="1">AVERAGE(INDIRECT(ADDRESS(ROW()-1,6)):INDIRECT(ADDRESS(ROW()-COLUMN()+13,6)))</f>
        <v>#DIV/0!</v>
      </c>
      <c r="AV43" s="4" t="e">
        <f ca="1">AVERAGE(INDIRECT(ADDRESS(ROW()-1,6)):INDIRECT(ADDRESS(ROW()-COLUMN()+13,6)))</f>
        <v>#DIV/0!</v>
      </c>
      <c r="AW43" s="4" t="e">
        <f ca="1">AVERAGE(INDIRECT(ADDRESS(ROW()-1,6)):INDIRECT(ADDRESS(ROW()-COLUMN()+13,6)))</f>
        <v>#DIV/0!</v>
      </c>
      <c r="AX43" s="4" t="e">
        <f ca="1">AVERAGE(INDIRECT(ADDRESS(ROW()-1,6)):INDIRECT(ADDRESS(ROW()-COLUMN()+13,6)))</f>
        <v>#DIV/0!</v>
      </c>
    </row>
    <row r="44" spans="1:55" x14ac:dyDescent="0.25">
      <c r="A44" t="str">
        <f t="shared" si="5"/>
        <v/>
      </c>
      <c r="B44" s="4" t="str">
        <f t="shared" si="6"/>
        <v/>
      </c>
      <c r="C44" s="4" t="str">
        <f t="shared" si="8"/>
        <v/>
      </c>
      <c r="D44" s="4" t="str">
        <f t="shared" si="9"/>
        <v/>
      </c>
      <c r="E44" s="4" t="str">
        <f t="shared" si="12"/>
        <v/>
      </c>
      <c r="G44" s="2" t="str">
        <f t="shared" si="0"/>
        <v/>
      </c>
      <c r="H44" s="3" t="str">
        <f t="shared" si="1"/>
        <v/>
      </c>
      <c r="I44" s="3" t="str">
        <f t="shared" si="2"/>
        <v/>
      </c>
      <c r="J44" s="2" t="str">
        <f t="shared" si="3"/>
        <v/>
      </c>
      <c r="K44" s="2" t="str">
        <f t="shared" si="4"/>
        <v/>
      </c>
      <c r="L44" s="4" t="e">
        <f t="shared" ca="1" si="10"/>
        <v>#NUM!</v>
      </c>
      <c r="M44">
        <f t="shared" ca="1" si="11"/>
        <v>0</v>
      </c>
      <c r="N44" t="e">
        <f ca="1">MATCH(0.5,O44:INDIRECT(ADDRESS(ROW(),ROW()+8)),0)</f>
        <v>#N/A</v>
      </c>
      <c r="O44" s="4" t="e">
        <f ca="1">AVERAGE(INDIRECT(ADDRESS(ROW()-1,6)):INDIRECT(ADDRESS(ROW()-COLUMN()+13,6)))</f>
        <v>#DIV/0!</v>
      </c>
      <c r="P44" s="4" t="e">
        <f ca="1">AVERAGE(INDIRECT(ADDRESS(ROW()-1,6)):INDIRECT(ADDRESS(ROW()-COLUMN()+13,6)))</f>
        <v>#DIV/0!</v>
      </c>
      <c r="Q44" s="4" t="e">
        <f ca="1">AVERAGE(INDIRECT(ADDRESS(ROW()-1,6)):INDIRECT(ADDRESS(ROW()-COLUMN()+13,6)))</f>
        <v>#DIV/0!</v>
      </c>
      <c r="R44" s="4" t="e">
        <f ca="1">AVERAGE(INDIRECT(ADDRESS(ROW()-1,6)):INDIRECT(ADDRESS(ROW()-COLUMN()+13,6)))</f>
        <v>#DIV/0!</v>
      </c>
      <c r="S44" s="4" t="e">
        <f ca="1">AVERAGE(INDIRECT(ADDRESS(ROW()-1,6)):INDIRECT(ADDRESS(ROW()-COLUMN()+13,6)))</f>
        <v>#DIV/0!</v>
      </c>
      <c r="T44" s="4" t="e">
        <f ca="1">AVERAGE(INDIRECT(ADDRESS(ROW()-1,6)):INDIRECT(ADDRESS(ROW()-COLUMN()+13,6)))</f>
        <v>#DIV/0!</v>
      </c>
      <c r="U44" s="4" t="e">
        <f ca="1">AVERAGE(INDIRECT(ADDRESS(ROW()-1,6)):INDIRECT(ADDRESS(ROW()-COLUMN()+13,6)))</f>
        <v>#DIV/0!</v>
      </c>
      <c r="V44" s="4" t="e">
        <f ca="1">AVERAGE(INDIRECT(ADDRESS(ROW()-1,6)):INDIRECT(ADDRESS(ROW()-COLUMN()+13,6)))</f>
        <v>#DIV/0!</v>
      </c>
      <c r="W44" s="4" t="e">
        <f ca="1">AVERAGE(INDIRECT(ADDRESS(ROW()-1,6)):INDIRECT(ADDRESS(ROW()-COLUMN()+13,6)))</f>
        <v>#DIV/0!</v>
      </c>
      <c r="X44" s="4" t="e">
        <f ca="1">AVERAGE(INDIRECT(ADDRESS(ROW()-1,6)):INDIRECT(ADDRESS(ROW()-COLUMN()+13,6)))</f>
        <v>#DIV/0!</v>
      </c>
      <c r="Y44" s="4" t="e">
        <f ca="1">AVERAGE(INDIRECT(ADDRESS(ROW()-1,6)):INDIRECT(ADDRESS(ROW()-COLUMN()+13,6)))</f>
        <v>#DIV/0!</v>
      </c>
      <c r="Z44" s="4" t="e">
        <f ca="1">AVERAGE(INDIRECT(ADDRESS(ROW()-1,6)):INDIRECT(ADDRESS(ROW()-COLUMN()+13,6)))</f>
        <v>#DIV/0!</v>
      </c>
      <c r="AA44" s="4" t="e">
        <f ca="1">AVERAGE(INDIRECT(ADDRESS(ROW()-1,6)):INDIRECT(ADDRESS(ROW()-COLUMN()+13,6)))</f>
        <v>#DIV/0!</v>
      </c>
      <c r="AB44" s="4" t="e">
        <f ca="1">AVERAGE(INDIRECT(ADDRESS(ROW()-1,6)):INDIRECT(ADDRESS(ROW()-COLUMN()+13,6)))</f>
        <v>#DIV/0!</v>
      </c>
      <c r="AC44" s="4" t="e">
        <f ca="1">AVERAGE(INDIRECT(ADDRESS(ROW()-1,6)):INDIRECT(ADDRESS(ROW()-COLUMN()+13,6)))</f>
        <v>#DIV/0!</v>
      </c>
      <c r="AD44" s="4" t="e">
        <f ca="1">AVERAGE(INDIRECT(ADDRESS(ROW()-1,6)):INDIRECT(ADDRESS(ROW()-COLUMN()+13,6)))</f>
        <v>#DIV/0!</v>
      </c>
      <c r="AE44" s="4" t="e">
        <f ca="1">AVERAGE(INDIRECT(ADDRESS(ROW()-1,6)):INDIRECT(ADDRESS(ROW()-COLUMN()+13,6)))</f>
        <v>#DIV/0!</v>
      </c>
      <c r="AF44" s="4" t="e">
        <f ca="1">AVERAGE(INDIRECT(ADDRESS(ROW()-1,6)):INDIRECT(ADDRESS(ROW()-COLUMN()+13,6)))</f>
        <v>#DIV/0!</v>
      </c>
      <c r="AG44" s="4" t="e">
        <f ca="1">AVERAGE(INDIRECT(ADDRESS(ROW()-1,6)):INDIRECT(ADDRESS(ROW()-COLUMN()+13,6)))</f>
        <v>#DIV/0!</v>
      </c>
      <c r="AH44" s="4" t="e">
        <f ca="1">AVERAGE(INDIRECT(ADDRESS(ROW()-1,6)):INDIRECT(ADDRESS(ROW()-COLUMN()+13,6)))</f>
        <v>#DIV/0!</v>
      </c>
      <c r="AI44" s="4" t="e">
        <f ca="1">AVERAGE(INDIRECT(ADDRESS(ROW()-1,6)):INDIRECT(ADDRESS(ROW()-COLUMN()+13,6)))</f>
        <v>#DIV/0!</v>
      </c>
      <c r="AJ44" s="4" t="e">
        <f ca="1">AVERAGE(INDIRECT(ADDRESS(ROW()-1,6)):INDIRECT(ADDRESS(ROW()-COLUMN()+13,6)))</f>
        <v>#DIV/0!</v>
      </c>
      <c r="AK44" s="4" t="e">
        <f ca="1">AVERAGE(INDIRECT(ADDRESS(ROW()-1,6)):INDIRECT(ADDRESS(ROW()-COLUMN()+13,6)))</f>
        <v>#DIV/0!</v>
      </c>
      <c r="AL44" s="4" t="e">
        <f ca="1">AVERAGE(INDIRECT(ADDRESS(ROW()-1,6)):INDIRECT(ADDRESS(ROW()-COLUMN()+13,6)))</f>
        <v>#DIV/0!</v>
      </c>
      <c r="AM44" s="4" t="e">
        <f ca="1">AVERAGE(INDIRECT(ADDRESS(ROW()-1,6)):INDIRECT(ADDRESS(ROW()-COLUMN()+13,6)))</f>
        <v>#DIV/0!</v>
      </c>
      <c r="AN44" s="4" t="e">
        <f ca="1">AVERAGE(INDIRECT(ADDRESS(ROW()-1,6)):INDIRECT(ADDRESS(ROW()-COLUMN()+13,6)))</f>
        <v>#DIV/0!</v>
      </c>
      <c r="AO44" s="4" t="e">
        <f ca="1">AVERAGE(INDIRECT(ADDRESS(ROW()-1,6)):INDIRECT(ADDRESS(ROW()-COLUMN()+13,6)))</f>
        <v>#DIV/0!</v>
      </c>
      <c r="AP44" s="4" t="e">
        <f ca="1">AVERAGE(INDIRECT(ADDRESS(ROW()-1,6)):INDIRECT(ADDRESS(ROW()-COLUMN()+13,6)))</f>
        <v>#DIV/0!</v>
      </c>
      <c r="AQ44" s="4" t="e">
        <f ca="1">AVERAGE(INDIRECT(ADDRESS(ROW()-1,6)):INDIRECT(ADDRESS(ROW()-COLUMN()+13,6)))</f>
        <v>#DIV/0!</v>
      </c>
      <c r="AR44" s="4" t="e">
        <f ca="1">AVERAGE(INDIRECT(ADDRESS(ROW()-1,6)):INDIRECT(ADDRESS(ROW()-COLUMN()+13,6)))</f>
        <v>#DIV/0!</v>
      </c>
      <c r="AS44" s="4" t="e">
        <f ca="1">AVERAGE(INDIRECT(ADDRESS(ROW()-1,6)):INDIRECT(ADDRESS(ROW()-COLUMN()+13,6)))</f>
        <v>#DIV/0!</v>
      </c>
      <c r="AT44" s="4" t="e">
        <f ca="1">AVERAGE(INDIRECT(ADDRESS(ROW()-1,6)):INDIRECT(ADDRESS(ROW()-COLUMN()+13,6)))</f>
        <v>#DIV/0!</v>
      </c>
      <c r="AU44" s="4" t="e">
        <f ca="1">AVERAGE(INDIRECT(ADDRESS(ROW()-1,6)):INDIRECT(ADDRESS(ROW()-COLUMN()+13,6)))</f>
        <v>#DIV/0!</v>
      </c>
      <c r="AV44" s="4" t="e">
        <f ca="1">AVERAGE(INDIRECT(ADDRESS(ROW()-1,6)):INDIRECT(ADDRESS(ROW()-COLUMN()+13,6)))</f>
        <v>#DIV/0!</v>
      </c>
      <c r="AW44" s="4" t="e">
        <f ca="1">AVERAGE(INDIRECT(ADDRESS(ROW()-1,6)):INDIRECT(ADDRESS(ROW()-COLUMN()+13,6)))</f>
        <v>#DIV/0!</v>
      </c>
      <c r="AX44" s="4" t="e">
        <f ca="1">AVERAGE(INDIRECT(ADDRESS(ROW()-1,6)):INDIRECT(ADDRESS(ROW()-COLUMN()+13,6)))</f>
        <v>#DIV/0!</v>
      </c>
      <c r="AY44" s="4" t="e">
        <f ca="1">AVERAGE(INDIRECT(ADDRESS(ROW()-1,6)):INDIRECT(ADDRESS(ROW()-COLUMN()+13,6)))</f>
        <v>#DIV/0!</v>
      </c>
    </row>
    <row r="45" spans="1:55" x14ac:dyDescent="0.25">
      <c r="A45" t="str">
        <f t="shared" si="5"/>
        <v/>
      </c>
      <c r="B45" s="4" t="str">
        <f t="shared" si="6"/>
        <v/>
      </c>
      <c r="C45" s="4" t="str">
        <f t="shared" si="8"/>
        <v/>
      </c>
      <c r="D45" s="4" t="str">
        <f t="shared" si="9"/>
        <v/>
      </c>
      <c r="E45" s="4" t="str">
        <f t="shared" si="12"/>
        <v/>
      </c>
      <c r="G45" s="2" t="str">
        <f t="shared" si="0"/>
        <v/>
      </c>
      <c r="H45" s="3" t="str">
        <f t="shared" si="1"/>
        <v/>
      </c>
      <c r="I45" s="3" t="str">
        <f t="shared" si="2"/>
        <v/>
      </c>
      <c r="J45" s="2" t="str">
        <f t="shared" si="3"/>
        <v/>
      </c>
      <c r="K45" s="2" t="str">
        <f t="shared" si="4"/>
        <v/>
      </c>
      <c r="L45" s="4" t="e">
        <f t="shared" ca="1" si="10"/>
        <v>#NUM!</v>
      </c>
      <c r="M45">
        <f t="shared" ca="1" si="11"/>
        <v>0</v>
      </c>
      <c r="N45" t="e">
        <f ca="1">MATCH(0.5,O45:INDIRECT(ADDRESS(ROW(),ROW()+8)),0)</f>
        <v>#N/A</v>
      </c>
      <c r="O45" s="4" t="e">
        <f ca="1">AVERAGE(INDIRECT(ADDRESS(ROW()-1,6)):INDIRECT(ADDRESS(ROW()-COLUMN()+13,6)))</f>
        <v>#DIV/0!</v>
      </c>
      <c r="P45" s="4" t="e">
        <f ca="1">AVERAGE(INDIRECT(ADDRESS(ROW()-1,6)):INDIRECT(ADDRESS(ROW()-COLUMN()+13,6)))</f>
        <v>#DIV/0!</v>
      </c>
      <c r="Q45" s="4" t="e">
        <f ca="1">AVERAGE(INDIRECT(ADDRESS(ROW()-1,6)):INDIRECT(ADDRESS(ROW()-COLUMN()+13,6)))</f>
        <v>#DIV/0!</v>
      </c>
      <c r="R45" s="4" t="e">
        <f ca="1">AVERAGE(INDIRECT(ADDRESS(ROW()-1,6)):INDIRECT(ADDRESS(ROW()-COLUMN()+13,6)))</f>
        <v>#DIV/0!</v>
      </c>
      <c r="S45" s="4" t="e">
        <f ca="1">AVERAGE(INDIRECT(ADDRESS(ROW()-1,6)):INDIRECT(ADDRESS(ROW()-COLUMN()+13,6)))</f>
        <v>#DIV/0!</v>
      </c>
      <c r="T45" s="4" t="e">
        <f ca="1">AVERAGE(INDIRECT(ADDRESS(ROW()-1,6)):INDIRECT(ADDRESS(ROW()-COLUMN()+13,6)))</f>
        <v>#DIV/0!</v>
      </c>
      <c r="U45" s="4" t="e">
        <f ca="1">AVERAGE(INDIRECT(ADDRESS(ROW()-1,6)):INDIRECT(ADDRESS(ROW()-COLUMN()+13,6)))</f>
        <v>#DIV/0!</v>
      </c>
      <c r="V45" s="4" t="e">
        <f ca="1">AVERAGE(INDIRECT(ADDRESS(ROW()-1,6)):INDIRECT(ADDRESS(ROW()-COLUMN()+13,6)))</f>
        <v>#DIV/0!</v>
      </c>
      <c r="W45" s="4" t="e">
        <f ca="1">AVERAGE(INDIRECT(ADDRESS(ROW()-1,6)):INDIRECT(ADDRESS(ROW()-COLUMN()+13,6)))</f>
        <v>#DIV/0!</v>
      </c>
      <c r="X45" s="4" t="e">
        <f ca="1">AVERAGE(INDIRECT(ADDRESS(ROW()-1,6)):INDIRECT(ADDRESS(ROW()-COLUMN()+13,6)))</f>
        <v>#DIV/0!</v>
      </c>
      <c r="Y45" s="4" t="e">
        <f ca="1">AVERAGE(INDIRECT(ADDRESS(ROW()-1,6)):INDIRECT(ADDRESS(ROW()-COLUMN()+13,6)))</f>
        <v>#DIV/0!</v>
      </c>
      <c r="Z45" s="4" t="e">
        <f ca="1">AVERAGE(INDIRECT(ADDRESS(ROW()-1,6)):INDIRECT(ADDRESS(ROW()-COLUMN()+13,6)))</f>
        <v>#DIV/0!</v>
      </c>
      <c r="AA45" s="4" t="e">
        <f ca="1">AVERAGE(INDIRECT(ADDRESS(ROW()-1,6)):INDIRECT(ADDRESS(ROW()-COLUMN()+13,6)))</f>
        <v>#DIV/0!</v>
      </c>
      <c r="AB45" s="4" t="e">
        <f ca="1">AVERAGE(INDIRECT(ADDRESS(ROW()-1,6)):INDIRECT(ADDRESS(ROW()-COLUMN()+13,6)))</f>
        <v>#DIV/0!</v>
      </c>
      <c r="AC45" s="4" t="e">
        <f ca="1">AVERAGE(INDIRECT(ADDRESS(ROW()-1,6)):INDIRECT(ADDRESS(ROW()-COLUMN()+13,6)))</f>
        <v>#DIV/0!</v>
      </c>
      <c r="AD45" s="4" t="e">
        <f ca="1">AVERAGE(INDIRECT(ADDRESS(ROW()-1,6)):INDIRECT(ADDRESS(ROW()-COLUMN()+13,6)))</f>
        <v>#DIV/0!</v>
      </c>
      <c r="AE45" s="4" t="e">
        <f ca="1">AVERAGE(INDIRECT(ADDRESS(ROW()-1,6)):INDIRECT(ADDRESS(ROW()-COLUMN()+13,6)))</f>
        <v>#DIV/0!</v>
      </c>
      <c r="AF45" s="4" t="e">
        <f ca="1">AVERAGE(INDIRECT(ADDRESS(ROW()-1,6)):INDIRECT(ADDRESS(ROW()-COLUMN()+13,6)))</f>
        <v>#DIV/0!</v>
      </c>
      <c r="AG45" s="4" t="e">
        <f ca="1">AVERAGE(INDIRECT(ADDRESS(ROW()-1,6)):INDIRECT(ADDRESS(ROW()-COLUMN()+13,6)))</f>
        <v>#DIV/0!</v>
      </c>
      <c r="AH45" s="4" t="e">
        <f ca="1">AVERAGE(INDIRECT(ADDRESS(ROW()-1,6)):INDIRECT(ADDRESS(ROW()-COLUMN()+13,6)))</f>
        <v>#DIV/0!</v>
      </c>
      <c r="AI45" s="4" t="e">
        <f ca="1">AVERAGE(INDIRECT(ADDRESS(ROW()-1,6)):INDIRECT(ADDRESS(ROW()-COLUMN()+13,6)))</f>
        <v>#DIV/0!</v>
      </c>
      <c r="AJ45" s="4" t="e">
        <f ca="1">AVERAGE(INDIRECT(ADDRESS(ROW()-1,6)):INDIRECT(ADDRESS(ROW()-COLUMN()+13,6)))</f>
        <v>#DIV/0!</v>
      </c>
      <c r="AK45" s="4" t="e">
        <f ca="1">AVERAGE(INDIRECT(ADDRESS(ROW()-1,6)):INDIRECT(ADDRESS(ROW()-COLUMN()+13,6)))</f>
        <v>#DIV/0!</v>
      </c>
      <c r="AL45" s="4" t="e">
        <f ca="1">AVERAGE(INDIRECT(ADDRESS(ROW()-1,6)):INDIRECT(ADDRESS(ROW()-COLUMN()+13,6)))</f>
        <v>#DIV/0!</v>
      </c>
      <c r="AM45" s="4" t="e">
        <f ca="1">AVERAGE(INDIRECT(ADDRESS(ROW()-1,6)):INDIRECT(ADDRESS(ROW()-COLUMN()+13,6)))</f>
        <v>#DIV/0!</v>
      </c>
      <c r="AN45" s="4" t="e">
        <f ca="1">AVERAGE(INDIRECT(ADDRESS(ROW()-1,6)):INDIRECT(ADDRESS(ROW()-COLUMN()+13,6)))</f>
        <v>#DIV/0!</v>
      </c>
      <c r="AO45" s="4" t="e">
        <f ca="1">AVERAGE(INDIRECT(ADDRESS(ROW()-1,6)):INDIRECT(ADDRESS(ROW()-COLUMN()+13,6)))</f>
        <v>#DIV/0!</v>
      </c>
      <c r="AP45" s="4" t="e">
        <f ca="1">AVERAGE(INDIRECT(ADDRESS(ROW()-1,6)):INDIRECT(ADDRESS(ROW()-COLUMN()+13,6)))</f>
        <v>#DIV/0!</v>
      </c>
      <c r="AQ45" s="4" t="e">
        <f ca="1">AVERAGE(INDIRECT(ADDRESS(ROW()-1,6)):INDIRECT(ADDRESS(ROW()-COLUMN()+13,6)))</f>
        <v>#DIV/0!</v>
      </c>
      <c r="AR45" s="4" t="e">
        <f ca="1">AVERAGE(INDIRECT(ADDRESS(ROW()-1,6)):INDIRECT(ADDRESS(ROW()-COLUMN()+13,6)))</f>
        <v>#DIV/0!</v>
      </c>
      <c r="AS45" s="4" t="e">
        <f ca="1">AVERAGE(INDIRECT(ADDRESS(ROW()-1,6)):INDIRECT(ADDRESS(ROW()-COLUMN()+13,6)))</f>
        <v>#DIV/0!</v>
      </c>
      <c r="AT45" s="4" t="e">
        <f ca="1">AVERAGE(INDIRECT(ADDRESS(ROW()-1,6)):INDIRECT(ADDRESS(ROW()-COLUMN()+13,6)))</f>
        <v>#DIV/0!</v>
      </c>
      <c r="AU45" s="4" t="e">
        <f ca="1">AVERAGE(INDIRECT(ADDRESS(ROW()-1,6)):INDIRECT(ADDRESS(ROW()-COLUMN()+13,6)))</f>
        <v>#DIV/0!</v>
      </c>
      <c r="AV45" s="4" t="e">
        <f ca="1">AVERAGE(INDIRECT(ADDRESS(ROW()-1,6)):INDIRECT(ADDRESS(ROW()-COLUMN()+13,6)))</f>
        <v>#DIV/0!</v>
      </c>
      <c r="AW45" s="4" t="e">
        <f ca="1">AVERAGE(INDIRECT(ADDRESS(ROW()-1,6)):INDIRECT(ADDRESS(ROW()-COLUMN()+13,6)))</f>
        <v>#DIV/0!</v>
      </c>
      <c r="AX45" s="4" t="e">
        <f ca="1">AVERAGE(INDIRECT(ADDRESS(ROW()-1,6)):INDIRECT(ADDRESS(ROW()-COLUMN()+13,6)))</f>
        <v>#DIV/0!</v>
      </c>
      <c r="AY45" s="4" t="e">
        <f ca="1">AVERAGE(INDIRECT(ADDRESS(ROW()-1,6)):INDIRECT(ADDRESS(ROW()-COLUMN()+13,6)))</f>
        <v>#DIV/0!</v>
      </c>
      <c r="AZ45" s="4" t="e">
        <f ca="1">AVERAGE(INDIRECT(ADDRESS(ROW()-1,6)):INDIRECT(ADDRESS(ROW()-COLUMN()+13,6)))</f>
        <v>#DIV/0!</v>
      </c>
    </row>
    <row r="46" spans="1:55" x14ac:dyDescent="0.25">
      <c r="A46" t="str">
        <f t="shared" si="5"/>
        <v/>
      </c>
      <c r="B46" s="4" t="str">
        <f t="shared" si="6"/>
        <v/>
      </c>
      <c r="C46" s="4" t="str">
        <f t="shared" si="8"/>
        <v/>
      </c>
      <c r="D46" s="4" t="str">
        <f t="shared" si="9"/>
        <v/>
      </c>
      <c r="E46" s="4" t="str">
        <f t="shared" si="12"/>
        <v/>
      </c>
      <c r="G46" s="2" t="str">
        <f t="shared" si="0"/>
        <v/>
      </c>
      <c r="H46" s="3" t="str">
        <f t="shared" si="1"/>
        <v/>
      </c>
      <c r="I46" s="3" t="str">
        <f t="shared" si="2"/>
        <v/>
      </c>
      <c r="J46" s="2" t="str">
        <f t="shared" si="3"/>
        <v/>
      </c>
      <c r="K46" s="2" t="str">
        <f t="shared" si="4"/>
        <v/>
      </c>
      <c r="L46" s="4" t="e">
        <f t="shared" ca="1" si="10"/>
        <v>#NUM!</v>
      </c>
      <c r="M46">
        <f t="shared" ca="1" si="11"/>
        <v>0</v>
      </c>
      <c r="N46" t="e">
        <f ca="1">MATCH(0.5,O46:INDIRECT(ADDRESS(ROW(),ROW()+8)),0)</f>
        <v>#N/A</v>
      </c>
      <c r="O46" s="4" t="e">
        <f ca="1">AVERAGE(INDIRECT(ADDRESS(ROW()-1,6)):INDIRECT(ADDRESS(ROW()-COLUMN()+13,6)))</f>
        <v>#DIV/0!</v>
      </c>
      <c r="P46" s="4" t="e">
        <f ca="1">AVERAGE(INDIRECT(ADDRESS(ROW()-1,6)):INDIRECT(ADDRESS(ROW()-COLUMN()+13,6)))</f>
        <v>#DIV/0!</v>
      </c>
      <c r="Q46" s="4" t="e">
        <f ca="1">AVERAGE(INDIRECT(ADDRESS(ROW()-1,6)):INDIRECT(ADDRESS(ROW()-COLUMN()+13,6)))</f>
        <v>#DIV/0!</v>
      </c>
      <c r="R46" s="4" t="e">
        <f ca="1">AVERAGE(INDIRECT(ADDRESS(ROW()-1,6)):INDIRECT(ADDRESS(ROW()-COLUMN()+13,6)))</f>
        <v>#DIV/0!</v>
      </c>
      <c r="S46" s="4" t="e">
        <f ca="1">AVERAGE(INDIRECT(ADDRESS(ROW()-1,6)):INDIRECT(ADDRESS(ROW()-COLUMN()+13,6)))</f>
        <v>#DIV/0!</v>
      </c>
      <c r="T46" s="4" t="e">
        <f ca="1">AVERAGE(INDIRECT(ADDRESS(ROW()-1,6)):INDIRECT(ADDRESS(ROW()-COLUMN()+13,6)))</f>
        <v>#DIV/0!</v>
      </c>
      <c r="U46" s="4" t="e">
        <f ca="1">AVERAGE(INDIRECT(ADDRESS(ROW()-1,6)):INDIRECT(ADDRESS(ROW()-COLUMN()+13,6)))</f>
        <v>#DIV/0!</v>
      </c>
      <c r="V46" s="4" t="e">
        <f ca="1">AVERAGE(INDIRECT(ADDRESS(ROW()-1,6)):INDIRECT(ADDRESS(ROW()-COLUMN()+13,6)))</f>
        <v>#DIV/0!</v>
      </c>
      <c r="W46" s="4" t="e">
        <f ca="1">AVERAGE(INDIRECT(ADDRESS(ROW()-1,6)):INDIRECT(ADDRESS(ROW()-COLUMN()+13,6)))</f>
        <v>#DIV/0!</v>
      </c>
      <c r="X46" s="4" t="e">
        <f ca="1">AVERAGE(INDIRECT(ADDRESS(ROW()-1,6)):INDIRECT(ADDRESS(ROW()-COLUMN()+13,6)))</f>
        <v>#DIV/0!</v>
      </c>
      <c r="Y46" s="4" t="e">
        <f ca="1">AVERAGE(INDIRECT(ADDRESS(ROW()-1,6)):INDIRECT(ADDRESS(ROW()-COLUMN()+13,6)))</f>
        <v>#DIV/0!</v>
      </c>
      <c r="Z46" s="4" t="e">
        <f ca="1">AVERAGE(INDIRECT(ADDRESS(ROW()-1,6)):INDIRECT(ADDRESS(ROW()-COLUMN()+13,6)))</f>
        <v>#DIV/0!</v>
      </c>
      <c r="AA46" s="4" t="e">
        <f ca="1">AVERAGE(INDIRECT(ADDRESS(ROW()-1,6)):INDIRECT(ADDRESS(ROW()-COLUMN()+13,6)))</f>
        <v>#DIV/0!</v>
      </c>
      <c r="AB46" s="4" t="e">
        <f ca="1">AVERAGE(INDIRECT(ADDRESS(ROW()-1,6)):INDIRECT(ADDRESS(ROW()-COLUMN()+13,6)))</f>
        <v>#DIV/0!</v>
      </c>
      <c r="AC46" s="4" t="e">
        <f ca="1">AVERAGE(INDIRECT(ADDRESS(ROW()-1,6)):INDIRECT(ADDRESS(ROW()-COLUMN()+13,6)))</f>
        <v>#DIV/0!</v>
      </c>
      <c r="AD46" s="4" t="e">
        <f ca="1">AVERAGE(INDIRECT(ADDRESS(ROW()-1,6)):INDIRECT(ADDRESS(ROW()-COLUMN()+13,6)))</f>
        <v>#DIV/0!</v>
      </c>
      <c r="AE46" s="4" t="e">
        <f ca="1">AVERAGE(INDIRECT(ADDRESS(ROW()-1,6)):INDIRECT(ADDRESS(ROW()-COLUMN()+13,6)))</f>
        <v>#DIV/0!</v>
      </c>
      <c r="AF46" s="4" t="e">
        <f ca="1">AVERAGE(INDIRECT(ADDRESS(ROW()-1,6)):INDIRECT(ADDRESS(ROW()-COLUMN()+13,6)))</f>
        <v>#DIV/0!</v>
      </c>
      <c r="AG46" s="4" t="e">
        <f ca="1">AVERAGE(INDIRECT(ADDRESS(ROW()-1,6)):INDIRECT(ADDRESS(ROW()-COLUMN()+13,6)))</f>
        <v>#DIV/0!</v>
      </c>
      <c r="AH46" s="4" t="e">
        <f ca="1">AVERAGE(INDIRECT(ADDRESS(ROW()-1,6)):INDIRECT(ADDRESS(ROW()-COLUMN()+13,6)))</f>
        <v>#DIV/0!</v>
      </c>
      <c r="AI46" s="4" t="e">
        <f ca="1">AVERAGE(INDIRECT(ADDRESS(ROW()-1,6)):INDIRECT(ADDRESS(ROW()-COLUMN()+13,6)))</f>
        <v>#DIV/0!</v>
      </c>
      <c r="AJ46" s="4" t="e">
        <f ca="1">AVERAGE(INDIRECT(ADDRESS(ROW()-1,6)):INDIRECT(ADDRESS(ROW()-COLUMN()+13,6)))</f>
        <v>#DIV/0!</v>
      </c>
      <c r="AK46" s="4" t="e">
        <f ca="1">AVERAGE(INDIRECT(ADDRESS(ROW()-1,6)):INDIRECT(ADDRESS(ROW()-COLUMN()+13,6)))</f>
        <v>#DIV/0!</v>
      </c>
      <c r="AL46" s="4" t="e">
        <f ca="1">AVERAGE(INDIRECT(ADDRESS(ROW()-1,6)):INDIRECT(ADDRESS(ROW()-COLUMN()+13,6)))</f>
        <v>#DIV/0!</v>
      </c>
      <c r="AM46" s="4" t="e">
        <f ca="1">AVERAGE(INDIRECT(ADDRESS(ROW()-1,6)):INDIRECT(ADDRESS(ROW()-COLUMN()+13,6)))</f>
        <v>#DIV/0!</v>
      </c>
      <c r="AN46" s="4" t="e">
        <f ca="1">AVERAGE(INDIRECT(ADDRESS(ROW()-1,6)):INDIRECT(ADDRESS(ROW()-COLUMN()+13,6)))</f>
        <v>#DIV/0!</v>
      </c>
      <c r="AO46" s="4" t="e">
        <f ca="1">AVERAGE(INDIRECT(ADDRESS(ROW()-1,6)):INDIRECT(ADDRESS(ROW()-COLUMN()+13,6)))</f>
        <v>#DIV/0!</v>
      </c>
      <c r="AP46" s="4" t="e">
        <f ca="1">AVERAGE(INDIRECT(ADDRESS(ROW()-1,6)):INDIRECT(ADDRESS(ROW()-COLUMN()+13,6)))</f>
        <v>#DIV/0!</v>
      </c>
      <c r="AQ46" s="4" t="e">
        <f ca="1">AVERAGE(INDIRECT(ADDRESS(ROW()-1,6)):INDIRECT(ADDRESS(ROW()-COLUMN()+13,6)))</f>
        <v>#DIV/0!</v>
      </c>
      <c r="AR46" s="4" t="e">
        <f ca="1">AVERAGE(INDIRECT(ADDRESS(ROW()-1,6)):INDIRECT(ADDRESS(ROW()-COLUMN()+13,6)))</f>
        <v>#DIV/0!</v>
      </c>
      <c r="AS46" s="4" t="e">
        <f ca="1">AVERAGE(INDIRECT(ADDRESS(ROW()-1,6)):INDIRECT(ADDRESS(ROW()-COLUMN()+13,6)))</f>
        <v>#DIV/0!</v>
      </c>
      <c r="AT46" s="4" t="e">
        <f ca="1">AVERAGE(INDIRECT(ADDRESS(ROW()-1,6)):INDIRECT(ADDRESS(ROW()-COLUMN()+13,6)))</f>
        <v>#DIV/0!</v>
      </c>
      <c r="AU46" s="4" t="e">
        <f ca="1">AVERAGE(INDIRECT(ADDRESS(ROW()-1,6)):INDIRECT(ADDRESS(ROW()-COLUMN()+13,6)))</f>
        <v>#DIV/0!</v>
      </c>
      <c r="AV46" s="4" t="e">
        <f ca="1">AVERAGE(INDIRECT(ADDRESS(ROW()-1,6)):INDIRECT(ADDRESS(ROW()-COLUMN()+13,6)))</f>
        <v>#DIV/0!</v>
      </c>
      <c r="AW46" s="4" t="e">
        <f ca="1">AVERAGE(INDIRECT(ADDRESS(ROW()-1,6)):INDIRECT(ADDRESS(ROW()-COLUMN()+13,6)))</f>
        <v>#DIV/0!</v>
      </c>
      <c r="AX46" s="4" t="e">
        <f ca="1">AVERAGE(INDIRECT(ADDRESS(ROW()-1,6)):INDIRECT(ADDRESS(ROW()-COLUMN()+13,6)))</f>
        <v>#DIV/0!</v>
      </c>
      <c r="AY46" s="4" t="e">
        <f ca="1">AVERAGE(INDIRECT(ADDRESS(ROW()-1,6)):INDIRECT(ADDRESS(ROW()-COLUMN()+13,6)))</f>
        <v>#DIV/0!</v>
      </c>
      <c r="AZ46" s="4" t="e">
        <f ca="1">AVERAGE(INDIRECT(ADDRESS(ROW()-1,6)):INDIRECT(ADDRESS(ROW()-COLUMN()+13,6)))</f>
        <v>#DIV/0!</v>
      </c>
      <c r="BA46" s="4" t="e">
        <f ca="1">AVERAGE(INDIRECT(ADDRESS(ROW()-1,6)):INDIRECT(ADDRESS(ROW()-COLUMN()+13,6)))</f>
        <v>#DIV/0!</v>
      </c>
    </row>
    <row r="47" spans="1:55" x14ac:dyDescent="0.25">
      <c r="A47" t="str">
        <f t="shared" si="5"/>
        <v/>
      </c>
      <c r="B47" s="4" t="str">
        <f t="shared" si="6"/>
        <v/>
      </c>
      <c r="C47" s="4" t="str">
        <f t="shared" si="8"/>
        <v/>
      </c>
      <c r="D47" s="4" t="str">
        <f t="shared" si="9"/>
        <v/>
      </c>
      <c r="E47" s="4" t="str">
        <f t="shared" si="12"/>
        <v/>
      </c>
      <c r="G47" s="2" t="str">
        <f t="shared" si="0"/>
        <v/>
      </c>
      <c r="H47" s="3" t="str">
        <f t="shared" si="1"/>
        <v/>
      </c>
      <c r="I47" s="3" t="str">
        <f t="shared" si="2"/>
        <v/>
      </c>
      <c r="J47" s="2" t="str">
        <f t="shared" si="3"/>
        <v/>
      </c>
      <c r="K47" s="2" t="str">
        <f t="shared" si="4"/>
        <v/>
      </c>
      <c r="L47" s="4" t="e">
        <f t="shared" ca="1" si="10"/>
        <v>#NUM!</v>
      </c>
      <c r="M47">
        <f t="shared" ca="1" si="11"/>
        <v>0</v>
      </c>
      <c r="N47" t="e">
        <f ca="1">MATCH(0.5,O47:INDIRECT(ADDRESS(ROW(),ROW()+8)),0)</f>
        <v>#N/A</v>
      </c>
      <c r="O47" s="4" t="e">
        <f ca="1">AVERAGE(INDIRECT(ADDRESS(ROW()-1,6)):INDIRECT(ADDRESS(ROW()-COLUMN()+13,6)))</f>
        <v>#DIV/0!</v>
      </c>
      <c r="P47" s="4" t="e">
        <f ca="1">AVERAGE(INDIRECT(ADDRESS(ROW()-1,6)):INDIRECT(ADDRESS(ROW()-COLUMN()+13,6)))</f>
        <v>#DIV/0!</v>
      </c>
      <c r="Q47" s="4" t="e">
        <f ca="1">AVERAGE(INDIRECT(ADDRESS(ROW()-1,6)):INDIRECT(ADDRESS(ROW()-COLUMN()+13,6)))</f>
        <v>#DIV/0!</v>
      </c>
      <c r="R47" s="4" t="e">
        <f ca="1">AVERAGE(INDIRECT(ADDRESS(ROW()-1,6)):INDIRECT(ADDRESS(ROW()-COLUMN()+13,6)))</f>
        <v>#DIV/0!</v>
      </c>
      <c r="S47" s="4" t="e">
        <f ca="1">AVERAGE(INDIRECT(ADDRESS(ROW()-1,6)):INDIRECT(ADDRESS(ROW()-COLUMN()+13,6)))</f>
        <v>#DIV/0!</v>
      </c>
      <c r="T47" s="4" t="e">
        <f ca="1">AVERAGE(INDIRECT(ADDRESS(ROW()-1,6)):INDIRECT(ADDRESS(ROW()-COLUMN()+13,6)))</f>
        <v>#DIV/0!</v>
      </c>
      <c r="U47" s="4" t="e">
        <f ca="1">AVERAGE(INDIRECT(ADDRESS(ROW()-1,6)):INDIRECT(ADDRESS(ROW()-COLUMN()+13,6)))</f>
        <v>#DIV/0!</v>
      </c>
      <c r="V47" s="4" t="e">
        <f ca="1">AVERAGE(INDIRECT(ADDRESS(ROW()-1,6)):INDIRECT(ADDRESS(ROW()-COLUMN()+13,6)))</f>
        <v>#DIV/0!</v>
      </c>
      <c r="W47" s="4" t="e">
        <f ca="1">AVERAGE(INDIRECT(ADDRESS(ROW()-1,6)):INDIRECT(ADDRESS(ROW()-COLUMN()+13,6)))</f>
        <v>#DIV/0!</v>
      </c>
      <c r="X47" s="4" t="e">
        <f ca="1">AVERAGE(INDIRECT(ADDRESS(ROW()-1,6)):INDIRECT(ADDRESS(ROW()-COLUMN()+13,6)))</f>
        <v>#DIV/0!</v>
      </c>
      <c r="Y47" s="4" t="e">
        <f ca="1">AVERAGE(INDIRECT(ADDRESS(ROW()-1,6)):INDIRECT(ADDRESS(ROW()-COLUMN()+13,6)))</f>
        <v>#DIV/0!</v>
      </c>
      <c r="Z47" s="4" t="e">
        <f ca="1">AVERAGE(INDIRECT(ADDRESS(ROW()-1,6)):INDIRECT(ADDRESS(ROW()-COLUMN()+13,6)))</f>
        <v>#DIV/0!</v>
      </c>
      <c r="AA47" s="4" t="e">
        <f ca="1">AVERAGE(INDIRECT(ADDRESS(ROW()-1,6)):INDIRECT(ADDRESS(ROW()-COLUMN()+13,6)))</f>
        <v>#DIV/0!</v>
      </c>
      <c r="AB47" s="4" t="e">
        <f ca="1">AVERAGE(INDIRECT(ADDRESS(ROW()-1,6)):INDIRECT(ADDRESS(ROW()-COLUMN()+13,6)))</f>
        <v>#DIV/0!</v>
      </c>
      <c r="AC47" s="4" t="e">
        <f ca="1">AVERAGE(INDIRECT(ADDRESS(ROW()-1,6)):INDIRECT(ADDRESS(ROW()-COLUMN()+13,6)))</f>
        <v>#DIV/0!</v>
      </c>
      <c r="AD47" s="4" t="e">
        <f ca="1">AVERAGE(INDIRECT(ADDRESS(ROW()-1,6)):INDIRECT(ADDRESS(ROW()-COLUMN()+13,6)))</f>
        <v>#DIV/0!</v>
      </c>
      <c r="AE47" s="4" t="e">
        <f ca="1">AVERAGE(INDIRECT(ADDRESS(ROW()-1,6)):INDIRECT(ADDRESS(ROW()-COLUMN()+13,6)))</f>
        <v>#DIV/0!</v>
      </c>
      <c r="AF47" s="4" t="e">
        <f ca="1">AVERAGE(INDIRECT(ADDRESS(ROW()-1,6)):INDIRECT(ADDRESS(ROW()-COLUMN()+13,6)))</f>
        <v>#DIV/0!</v>
      </c>
      <c r="AG47" s="4" t="e">
        <f ca="1">AVERAGE(INDIRECT(ADDRESS(ROW()-1,6)):INDIRECT(ADDRESS(ROW()-COLUMN()+13,6)))</f>
        <v>#DIV/0!</v>
      </c>
      <c r="AH47" s="4" t="e">
        <f ca="1">AVERAGE(INDIRECT(ADDRESS(ROW()-1,6)):INDIRECT(ADDRESS(ROW()-COLUMN()+13,6)))</f>
        <v>#DIV/0!</v>
      </c>
      <c r="AI47" s="4" t="e">
        <f ca="1">AVERAGE(INDIRECT(ADDRESS(ROW()-1,6)):INDIRECT(ADDRESS(ROW()-COLUMN()+13,6)))</f>
        <v>#DIV/0!</v>
      </c>
      <c r="AJ47" s="4" t="e">
        <f ca="1">AVERAGE(INDIRECT(ADDRESS(ROW()-1,6)):INDIRECT(ADDRESS(ROW()-COLUMN()+13,6)))</f>
        <v>#DIV/0!</v>
      </c>
      <c r="AK47" s="4" t="e">
        <f ca="1">AVERAGE(INDIRECT(ADDRESS(ROW()-1,6)):INDIRECT(ADDRESS(ROW()-COLUMN()+13,6)))</f>
        <v>#DIV/0!</v>
      </c>
      <c r="AL47" s="4" t="e">
        <f ca="1">AVERAGE(INDIRECT(ADDRESS(ROW()-1,6)):INDIRECT(ADDRESS(ROW()-COLUMN()+13,6)))</f>
        <v>#DIV/0!</v>
      </c>
      <c r="AM47" s="4" t="e">
        <f ca="1">AVERAGE(INDIRECT(ADDRESS(ROW()-1,6)):INDIRECT(ADDRESS(ROW()-COLUMN()+13,6)))</f>
        <v>#DIV/0!</v>
      </c>
      <c r="AN47" s="4" t="e">
        <f ca="1">AVERAGE(INDIRECT(ADDRESS(ROW()-1,6)):INDIRECT(ADDRESS(ROW()-COLUMN()+13,6)))</f>
        <v>#DIV/0!</v>
      </c>
      <c r="AO47" s="4" t="e">
        <f ca="1">AVERAGE(INDIRECT(ADDRESS(ROW()-1,6)):INDIRECT(ADDRESS(ROW()-COLUMN()+13,6)))</f>
        <v>#DIV/0!</v>
      </c>
      <c r="AP47" s="4" t="e">
        <f ca="1">AVERAGE(INDIRECT(ADDRESS(ROW()-1,6)):INDIRECT(ADDRESS(ROW()-COLUMN()+13,6)))</f>
        <v>#DIV/0!</v>
      </c>
      <c r="AQ47" s="4" t="e">
        <f ca="1">AVERAGE(INDIRECT(ADDRESS(ROW()-1,6)):INDIRECT(ADDRESS(ROW()-COLUMN()+13,6)))</f>
        <v>#DIV/0!</v>
      </c>
      <c r="AR47" s="4" t="e">
        <f ca="1">AVERAGE(INDIRECT(ADDRESS(ROW()-1,6)):INDIRECT(ADDRESS(ROW()-COLUMN()+13,6)))</f>
        <v>#DIV/0!</v>
      </c>
      <c r="AS47" s="4" t="e">
        <f ca="1">AVERAGE(INDIRECT(ADDRESS(ROW()-1,6)):INDIRECT(ADDRESS(ROW()-COLUMN()+13,6)))</f>
        <v>#DIV/0!</v>
      </c>
      <c r="AT47" s="4" t="e">
        <f ca="1">AVERAGE(INDIRECT(ADDRESS(ROW()-1,6)):INDIRECT(ADDRESS(ROW()-COLUMN()+13,6)))</f>
        <v>#DIV/0!</v>
      </c>
      <c r="AU47" s="4" t="e">
        <f ca="1">AVERAGE(INDIRECT(ADDRESS(ROW()-1,6)):INDIRECT(ADDRESS(ROW()-COLUMN()+13,6)))</f>
        <v>#DIV/0!</v>
      </c>
      <c r="AV47" s="4" t="e">
        <f ca="1">AVERAGE(INDIRECT(ADDRESS(ROW()-1,6)):INDIRECT(ADDRESS(ROW()-COLUMN()+13,6)))</f>
        <v>#DIV/0!</v>
      </c>
      <c r="AW47" s="4" t="e">
        <f ca="1">AVERAGE(INDIRECT(ADDRESS(ROW()-1,6)):INDIRECT(ADDRESS(ROW()-COLUMN()+13,6)))</f>
        <v>#DIV/0!</v>
      </c>
      <c r="AX47" s="4" t="e">
        <f ca="1">AVERAGE(INDIRECT(ADDRESS(ROW()-1,6)):INDIRECT(ADDRESS(ROW()-COLUMN()+13,6)))</f>
        <v>#DIV/0!</v>
      </c>
      <c r="AY47" s="4" t="e">
        <f ca="1">AVERAGE(INDIRECT(ADDRESS(ROW()-1,6)):INDIRECT(ADDRESS(ROW()-COLUMN()+13,6)))</f>
        <v>#DIV/0!</v>
      </c>
      <c r="AZ47" s="4" t="e">
        <f ca="1">AVERAGE(INDIRECT(ADDRESS(ROW()-1,6)):INDIRECT(ADDRESS(ROW()-COLUMN()+13,6)))</f>
        <v>#DIV/0!</v>
      </c>
      <c r="BA47" s="4" t="e">
        <f ca="1">AVERAGE(INDIRECT(ADDRESS(ROW()-1,6)):INDIRECT(ADDRESS(ROW()-COLUMN()+13,6)))</f>
        <v>#DIV/0!</v>
      </c>
      <c r="BB47" s="4" t="e">
        <f ca="1">AVERAGE(INDIRECT(ADDRESS(ROW()-1,6)):INDIRECT(ADDRESS(ROW()-COLUMN()+13,6)))</f>
        <v>#DIV/0!</v>
      </c>
    </row>
    <row r="48" spans="1:55" x14ac:dyDescent="0.25">
      <c r="A48" t="str">
        <f t="shared" si="5"/>
        <v/>
      </c>
      <c r="B48" s="4" t="str">
        <f t="shared" si="6"/>
        <v/>
      </c>
      <c r="C48" s="4" t="str">
        <f t="shared" si="8"/>
        <v/>
      </c>
      <c r="D48" s="4" t="str">
        <f t="shared" si="9"/>
        <v/>
      </c>
      <c r="E48" s="4" t="str">
        <f t="shared" si="12"/>
        <v/>
      </c>
      <c r="G48" s="2" t="str">
        <f t="shared" si="0"/>
        <v/>
      </c>
      <c r="H48" s="3" t="str">
        <f t="shared" si="1"/>
        <v/>
      </c>
      <c r="I48" s="3" t="str">
        <f t="shared" si="2"/>
        <v/>
      </c>
      <c r="J48" s="2" t="str">
        <f t="shared" si="3"/>
        <v/>
      </c>
      <c r="K48" s="2" t="str">
        <f t="shared" si="4"/>
        <v/>
      </c>
      <c r="L48" s="4" t="e">
        <f t="shared" ca="1" si="10"/>
        <v>#NUM!</v>
      </c>
      <c r="M48">
        <f t="shared" ca="1" si="11"/>
        <v>0</v>
      </c>
      <c r="N48" t="e">
        <f ca="1">MATCH(0.5,O48:INDIRECT(ADDRESS(ROW(),ROW()+8)),0)</f>
        <v>#N/A</v>
      </c>
      <c r="O48" s="4" t="e">
        <f ca="1">AVERAGE(INDIRECT(ADDRESS(ROW()-1,6)):INDIRECT(ADDRESS(ROW()-COLUMN()+13,6)))</f>
        <v>#DIV/0!</v>
      </c>
      <c r="P48" s="4" t="e">
        <f ca="1">AVERAGE(INDIRECT(ADDRESS(ROW()-1,6)):INDIRECT(ADDRESS(ROW()-COLUMN()+13,6)))</f>
        <v>#DIV/0!</v>
      </c>
      <c r="Q48" s="4" t="e">
        <f ca="1">AVERAGE(INDIRECT(ADDRESS(ROW()-1,6)):INDIRECT(ADDRESS(ROW()-COLUMN()+13,6)))</f>
        <v>#DIV/0!</v>
      </c>
      <c r="R48" s="4" t="e">
        <f ca="1">AVERAGE(INDIRECT(ADDRESS(ROW()-1,6)):INDIRECT(ADDRESS(ROW()-COLUMN()+13,6)))</f>
        <v>#DIV/0!</v>
      </c>
      <c r="S48" s="4" t="e">
        <f ca="1">AVERAGE(INDIRECT(ADDRESS(ROW()-1,6)):INDIRECT(ADDRESS(ROW()-COLUMN()+13,6)))</f>
        <v>#DIV/0!</v>
      </c>
      <c r="T48" s="4" t="e">
        <f ca="1">AVERAGE(INDIRECT(ADDRESS(ROW()-1,6)):INDIRECT(ADDRESS(ROW()-COLUMN()+13,6)))</f>
        <v>#DIV/0!</v>
      </c>
      <c r="U48" s="4" t="e">
        <f ca="1">AVERAGE(INDIRECT(ADDRESS(ROW()-1,6)):INDIRECT(ADDRESS(ROW()-COLUMN()+13,6)))</f>
        <v>#DIV/0!</v>
      </c>
      <c r="V48" s="4" t="e">
        <f ca="1">AVERAGE(INDIRECT(ADDRESS(ROW()-1,6)):INDIRECT(ADDRESS(ROW()-COLUMN()+13,6)))</f>
        <v>#DIV/0!</v>
      </c>
      <c r="W48" s="4" t="e">
        <f ca="1">AVERAGE(INDIRECT(ADDRESS(ROW()-1,6)):INDIRECT(ADDRESS(ROW()-COLUMN()+13,6)))</f>
        <v>#DIV/0!</v>
      </c>
      <c r="X48" s="4" t="e">
        <f ca="1">AVERAGE(INDIRECT(ADDRESS(ROW()-1,6)):INDIRECT(ADDRESS(ROW()-COLUMN()+13,6)))</f>
        <v>#DIV/0!</v>
      </c>
      <c r="Y48" s="4" t="e">
        <f ca="1">AVERAGE(INDIRECT(ADDRESS(ROW()-1,6)):INDIRECT(ADDRESS(ROW()-COLUMN()+13,6)))</f>
        <v>#DIV/0!</v>
      </c>
      <c r="Z48" s="4" t="e">
        <f ca="1">AVERAGE(INDIRECT(ADDRESS(ROW()-1,6)):INDIRECT(ADDRESS(ROW()-COLUMN()+13,6)))</f>
        <v>#DIV/0!</v>
      </c>
      <c r="AA48" s="4" t="e">
        <f ca="1">AVERAGE(INDIRECT(ADDRESS(ROW()-1,6)):INDIRECT(ADDRESS(ROW()-COLUMN()+13,6)))</f>
        <v>#DIV/0!</v>
      </c>
      <c r="AB48" s="4" t="e">
        <f ca="1">AVERAGE(INDIRECT(ADDRESS(ROW()-1,6)):INDIRECT(ADDRESS(ROW()-COLUMN()+13,6)))</f>
        <v>#DIV/0!</v>
      </c>
      <c r="AC48" s="4" t="e">
        <f ca="1">AVERAGE(INDIRECT(ADDRESS(ROW()-1,6)):INDIRECT(ADDRESS(ROW()-COLUMN()+13,6)))</f>
        <v>#DIV/0!</v>
      </c>
      <c r="AD48" s="4" t="e">
        <f ca="1">AVERAGE(INDIRECT(ADDRESS(ROW()-1,6)):INDIRECT(ADDRESS(ROW()-COLUMN()+13,6)))</f>
        <v>#DIV/0!</v>
      </c>
      <c r="AE48" s="4" t="e">
        <f ca="1">AVERAGE(INDIRECT(ADDRESS(ROW()-1,6)):INDIRECT(ADDRESS(ROW()-COLUMN()+13,6)))</f>
        <v>#DIV/0!</v>
      </c>
      <c r="AF48" s="4" t="e">
        <f ca="1">AVERAGE(INDIRECT(ADDRESS(ROW()-1,6)):INDIRECT(ADDRESS(ROW()-COLUMN()+13,6)))</f>
        <v>#DIV/0!</v>
      </c>
      <c r="AG48" s="4" t="e">
        <f ca="1">AVERAGE(INDIRECT(ADDRESS(ROW()-1,6)):INDIRECT(ADDRESS(ROW()-COLUMN()+13,6)))</f>
        <v>#DIV/0!</v>
      </c>
      <c r="AH48" s="4" t="e">
        <f ca="1">AVERAGE(INDIRECT(ADDRESS(ROW()-1,6)):INDIRECT(ADDRESS(ROW()-COLUMN()+13,6)))</f>
        <v>#DIV/0!</v>
      </c>
      <c r="AI48" s="4" t="e">
        <f ca="1">AVERAGE(INDIRECT(ADDRESS(ROW()-1,6)):INDIRECT(ADDRESS(ROW()-COLUMN()+13,6)))</f>
        <v>#DIV/0!</v>
      </c>
      <c r="AJ48" s="4" t="e">
        <f ca="1">AVERAGE(INDIRECT(ADDRESS(ROW()-1,6)):INDIRECT(ADDRESS(ROW()-COLUMN()+13,6)))</f>
        <v>#DIV/0!</v>
      </c>
      <c r="AK48" s="4" t="e">
        <f ca="1">AVERAGE(INDIRECT(ADDRESS(ROW()-1,6)):INDIRECT(ADDRESS(ROW()-COLUMN()+13,6)))</f>
        <v>#DIV/0!</v>
      </c>
      <c r="AL48" s="4" t="e">
        <f ca="1">AVERAGE(INDIRECT(ADDRESS(ROW()-1,6)):INDIRECT(ADDRESS(ROW()-COLUMN()+13,6)))</f>
        <v>#DIV/0!</v>
      </c>
      <c r="AM48" s="4" t="e">
        <f ca="1">AVERAGE(INDIRECT(ADDRESS(ROW()-1,6)):INDIRECT(ADDRESS(ROW()-COLUMN()+13,6)))</f>
        <v>#DIV/0!</v>
      </c>
      <c r="AN48" s="4" t="e">
        <f ca="1">AVERAGE(INDIRECT(ADDRESS(ROW()-1,6)):INDIRECT(ADDRESS(ROW()-COLUMN()+13,6)))</f>
        <v>#DIV/0!</v>
      </c>
      <c r="AO48" s="4" t="e">
        <f ca="1">AVERAGE(INDIRECT(ADDRESS(ROW()-1,6)):INDIRECT(ADDRESS(ROW()-COLUMN()+13,6)))</f>
        <v>#DIV/0!</v>
      </c>
      <c r="AP48" s="4" t="e">
        <f ca="1">AVERAGE(INDIRECT(ADDRESS(ROW()-1,6)):INDIRECT(ADDRESS(ROW()-COLUMN()+13,6)))</f>
        <v>#DIV/0!</v>
      </c>
      <c r="AQ48" s="4" t="e">
        <f ca="1">AVERAGE(INDIRECT(ADDRESS(ROW()-1,6)):INDIRECT(ADDRESS(ROW()-COLUMN()+13,6)))</f>
        <v>#DIV/0!</v>
      </c>
      <c r="AR48" s="4" t="e">
        <f ca="1">AVERAGE(INDIRECT(ADDRESS(ROW()-1,6)):INDIRECT(ADDRESS(ROW()-COLUMN()+13,6)))</f>
        <v>#DIV/0!</v>
      </c>
      <c r="AS48" s="4" t="e">
        <f ca="1">AVERAGE(INDIRECT(ADDRESS(ROW()-1,6)):INDIRECT(ADDRESS(ROW()-COLUMN()+13,6)))</f>
        <v>#DIV/0!</v>
      </c>
      <c r="AT48" s="4" t="e">
        <f ca="1">AVERAGE(INDIRECT(ADDRESS(ROW()-1,6)):INDIRECT(ADDRESS(ROW()-COLUMN()+13,6)))</f>
        <v>#DIV/0!</v>
      </c>
      <c r="AU48" s="4" t="e">
        <f ca="1">AVERAGE(INDIRECT(ADDRESS(ROW()-1,6)):INDIRECT(ADDRESS(ROW()-COLUMN()+13,6)))</f>
        <v>#DIV/0!</v>
      </c>
      <c r="AV48" s="4" t="e">
        <f ca="1">AVERAGE(INDIRECT(ADDRESS(ROW()-1,6)):INDIRECT(ADDRESS(ROW()-COLUMN()+13,6)))</f>
        <v>#DIV/0!</v>
      </c>
      <c r="AW48" s="4" t="e">
        <f ca="1">AVERAGE(INDIRECT(ADDRESS(ROW()-1,6)):INDIRECT(ADDRESS(ROW()-COLUMN()+13,6)))</f>
        <v>#DIV/0!</v>
      </c>
      <c r="AX48" s="4" t="e">
        <f ca="1">AVERAGE(INDIRECT(ADDRESS(ROW()-1,6)):INDIRECT(ADDRESS(ROW()-COLUMN()+13,6)))</f>
        <v>#DIV/0!</v>
      </c>
      <c r="AY48" s="4" t="e">
        <f ca="1">AVERAGE(INDIRECT(ADDRESS(ROW()-1,6)):INDIRECT(ADDRESS(ROW()-COLUMN()+13,6)))</f>
        <v>#DIV/0!</v>
      </c>
      <c r="AZ48" s="4" t="e">
        <f ca="1">AVERAGE(INDIRECT(ADDRESS(ROW()-1,6)):INDIRECT(ADDRESS(ROW()-COLUMN()+13,6)))</f>
        <v>#DIV/0!</v>
      </c>
      <c r="BA48" s="4" t="e">
        <f ca="1">AVERAGE(INDIRECT(ADDRESS(ROW()-1,6)):INDIRECT(ADDRESS(ROW()-COLUMN()+13,6)))</f>
        <v>#DIV/0!</v>
      </c>
      <c r="BB48" s="4" t="e">
        <f ca="1">AVERAGE(INDIRECT(ADDRESS(ROW()-1,6)):INDIRECT(ADDRESS(ROW()-COLUMN()+13,6)))</f>
        <v>#DIV/0!</v>
      </c>
      <c r="BC48" s="4" t="e">
        <f ca="1">AVERAGE(INDIRECT(ADDRESS(ROW()-1,6)):INDIRECT(ADDRESS(ROW()-COLUMN()+13,6)))</f>
        <v>#DIV/0!</v>
      </c>
    </row>
    <row r="49" spans="1:57" x14ac:dyDescent="0.25">
      <c r="A49" t="str">
        <f t="shared" si="5"/>
        <v/>
      </c>
      <c r="B49" s="4" t="str">
        <f t="shared" si="6"/>
        <v/>
      </c>
      <c r="C49" s="4" t="str">
        <f t="shared" si="8"/>
        <v/>
      </c>
      <c r="D49" s="4" t="str">
        <f t="shared" si="9"/>
        <v/>
      </c>
      <c r="E49" s="4" t="str">
        <f t="shared" si="12"/>
        <v/>
      </c>
      <c r="G49" s="2" t="str">
        <f t="shared" si="0"/>
        <v/>
      </c>
      <c r="H49" s="3" t="str">
        <f t="shared" si="1"/>
        <v/>
      </c>
      <c r="I49" s="3" t="str">
        <f t="shared" si="2"/>
        <v/>
      </c>
      <c r="J49" s="2" t="str">
        <f t="shared" si="3"/>
        <v/>
      </c>
      <c r="K49" s="2" t="str">
        <f t="shared" si="4"/>
        <v/>
      </c>
      <c r="L49" s="4" t="e">
        <f t="shared" ca="1" si="10"/>
        <v>#NUM!</v>
      </c>
      <c r="M49">
        <f t="shared" ca="1" si="11"/>
        <v>0</v>
      </c>
      <c r="N49" t="e">
        <f ca="1">MATCH(0.5,O49:INDIRECT(ADDRESS(ROW(),ROW()+8)),0)</f>
        <v>#N/A</v>
      </c>
      <c r="O49" s="4" t="e">
        <f ca="1">AVERAGE(INDIRECT(ADDRESS(ROW()-1,6)):INDIRECT(ADDRESS(ROW()-COLUMN()+13,6)))</f>
        <v>#DIV/0!</v>
      </c>
      <c r="P49" s="4" t="e">
        <f ca="1">AVERAGE(INDIRECT(ADDRESS(ROW()-1,6)):INDIRECT(ADDRESS(ROW()-COLUMN()+13,6)))</f>
        <v>#DIV/0!</v>
      </c>
      <c r="Q49" s="4" t="e">
        <f ca="1">AVERAGE(INDIRECT(ADDRESS(ROW()-1,6)):INDIRECT(ADDRESS(ROW()-COLUMN()+13,6)))</f>
        <v>#DIV/0!</v>
      </c>
      <c r="R49" s="4" t="e">
        <f ca="1">AVERAGE(INDIRECT(ADDRESS(ROW()-1,6)):INDIRECT(ADDRESS(ROW()-COLUMN()+13,6)))</f>
        <v>#DIV/0!</v>
      </c>
      <c r="S49" s="4" t="e">
        <f ca="1">AVERAGE(INDIRECT(ADDRESS(ROW()-1,6)):INDIRECT(ADDRESS(ROW()-COLUMN()+13,6)))</f>
        <v>#DIV/0!</v>
      </c>
      <c r="T49" s="4" t="e">
        <f ca="1">AVERAGE(INDIRECT(ADDRESS(ROW()-1,6)):INDIRECT(ADDRESS(ROW()-COLUMN()+13,6)))</f>
        <v>#DIV/0!</v>
      </c>
      <c r="U49" s="4" t="e">
        <f ca="1">AVERAGE(INDIRECT(ADDRESS(ROW()-1,6)):INDIRECT(ADDRESS(ROW()-COLUMN()+13,6)))</f>
        <v>#DIV/0!</v>
      </c>
      <c r="V49" s="4" t="e">
        <f ca="1">AVERAGE(INDIRECT(ADDRESS(ROW()-1,6)):INDIRECT(ADDRESS(ROW()-COLUMN()+13,6)))</f>
        <v>#DIV/0!</v>
      </c>
      <c r="W49" s="4" t="e">
        <f ca="1">AVERAGE(INDIRECT(ADDRESS(ROW()-1,6)):INDIRECT(ADDRESS(ROW()-COLUMN()+13,6)))</f>
        <v>#DIV/0!</v>
      </c>
      <c r="X49" s="4" t="e">
        <f ca="1">AVERAGE(INDIRECT(ADDRESS(ROW()-1,6)):INDIRECT(ADDRESS(ROW()-COLUMN()+13,6)))</f>
        <v>#DIV/0!</v>
      </c>
      <c r="Y49" s="4" t="e">
        <f ca="1">AVERAGE(INDIRECT(ADDRESS(ROW()-1,6)):INDIRECT(ADDRESS(ROW()-COLUMN()+13,6)))</f>
        <v>#DIV/0!</v>
      </c>
      <c r="Z49" s="4" t="e">
        <f ca="1">AVERAGE(INDIRECT(ADDRESS(ROW()-1,6)):INDIRECT(ADDRESS(ROW()-COLUMN()+13,6)))</f>
        <v>#DIV/0!</v>
      </c>
      <c r="AA49" s="4" t="e">
        <f ca="1">AVERAGE(INDIRECT(ADDRESS(ROW()-1,6)):INDIRECT(ADDRESS(ROW()-COLUMN()+13,6)))</f>
        <v>#DIV/0!</v>
      </c>
      <c r="AB49" s="4" t="e">
        <f ca="1">AVERAGE(INDIRECT(ADDRESS(ROW()-1,6)):INDIRECT(ADDRESS(ROW()-COLUMN()+13,6)))</f>
        <v>#DIV/0!</v>
      </c>
      <c r="AC49" s="4" t="e">
        <f ca="1">AVERAGE(INDIRECT(ADDRESS(ROW()-1,6)):INDIRECT(ADDRESS(ROW()-COLUMN()+13,6)))</f>
        <v>#DIV/0!</v>
      </c>
      <c r="AD49" s="4" t="e">
        <f ca="1">AVERAGE(INDIRECT(ADDRESS(ROW()-1,6)):INDIRECT(ADDRESS(ROW()-COLUMN()+13,6)))</f>
        <v>#DIV/0!</v>
      </c>
      <c r="AE49" s="4" t="e">
        <f ca="1">AVERAGE(INDIRECT(ADDRESS(ROW()-1,6)):INDIRECT(ADDRESS(ROW()-COLUMN()+13,6)))</f>
        <v>#DIV/0!</v>
      </c>
      <c r="AF49" s="4" t="e">
        <f ca="1">AVERAGE(INDIRECT(ADDRESS(ROW()-1,6)):INDIRECT(ADDRESS(ROW()-COLUMN()+13,6)))</f>
        <v>#DIV/0!</v>
      </c>
      <c r="AG49" s="4" t="e">
        <f ca="1">AVERAGE(INDIRECT(ADDRESS(ROW()-1,6)):INDIRECT(ADDRESS(ROW()-COLUMN()+13,6)))</f>
        <v>#DIV/0!</v>
      </c>
      <c r="AH49" s="4" t="e">
        <f ca="1">AVERAGE(INDIRECT(ADDRESS(ROW()-1,6)):INDIRECT(ADDRESS(ROW()-COLUMN()+13,6)))</f>
        <v>#DIV/0!</v>
      </c>
      <c r="AI49" s="4" t="e">
        <f ca="1">AVERAGE(INDIRECT(ADDRESS(ROW()-1,6)):INDIRECT(ADDRESS(ROW()-COLUMN()+13,6)))</f>
        <v>#DIV/0!</v>
      </c>
      <c r="AJ49" s="4" t="e">
        <f ca="1">AVERAGE(INDIRECT(ADDRESS(ROW()-1,6)):INDIRECT(ADDRESS(ROW()-COLUMN()+13,6)))</f>
        <v>#DIV/0!</v>
      </c>
      <c r="AK49" s="4" t="e">
        <f ca="1">AVERAGE(INDIRECT(ADDRESS(ROW()-1,6)):INDIRECT(ADDRESS(ROW()-COLUMN()+13,6)))</f>
        <v>#DIV/0!</v>
      </c>
      <c r="AL49" s="4" t="e">
        <f ca="1">AVERAGE(INDIRECT(ADDRESS(ROW()-1,6)):INDIRECT(ADDRESS(ROW()-COLUMN()+13,6)))</f>
        <v>#DIV/0!</v>
      </c>
      <c r="AM49" s="4" t="e">
        <f ca="1">AVERAGE(INDIRECT(ADDRESS(ROW()-1,6)):INDIRECT(ADDRESS(ROW()-COLUMN()+13,6)))</f>
        <v>#DIV/0!</v>
      </c>
      <c r="AN49" s="4" t="e">
        <f ca="1">AVERAGE(INDIRECT(ADDRESS(ROW()-1,6)):INDIRECT(ADDRESS(ROW()-COLUMN()+13,6)))</f>
        <v>#DIV/0!</v>
      </c>
      <c r="AO49" s="4" t="e">
        <f ca="1">AVERAGE(INDIRECT(ADDRESS(ROW()-1,6)):INDIRECT(ADDRESS(ROW()-COLUMN()+13,6)))</f>
        <v>#DIV/0!</v>
      </c>
      <c r="AP49" s="4" t="e">
        <f ca="1">AVERAGE(INDIRECT(ADDRESS(ROW()-1,6)):INDIRECT(ADDRESS(ROW()-COLUMN()+13,6)))</f>
        <v>#DIV/0!</v>
      </c>
      <c r="AQ49" s="4" t="e">
        <f ca="1">AVERAGE(INDIRECT(ADDRESS(ROW()-1,6)):INDIRECT(ADDRESS(ROW()-COLUMN()+13,6)))</f>
        <v>#DIV/0!</v>
      </c>
      <c r="AR49" s="4" t="e">
        <f ca="1">AVERAGE(INDIRECT(ADDRESS(ROW()-1,6)):INDIRECT(ADDRESS(ROW()-COLUMN()+13,6)))</f>
        <v>#DIV/0!</v>
      </c>
      <c r="AS49" s="4" t="e">
        <f ca="1">AVERAGE(INDIRECT(ADDRESS(ROW()-1,6)):INDIRECT(ADDRESS(ROW()-COLUMN()+13,6)))</f>
        <v>#DIV/0!</v>
      </c>
      <c r="AT49" s="4" t="e">
        <f ca="1">AVERAGE(INDIRECT(ADDRESS(ROW()-1,6)):INDIRECT(ADDRESS(ROW()-COLUMN()+13,6)))</f>
        <v>#DIV/0!</v>
      </c>
      <c r="AU49" s="4" t="e">
        <f ca="1">AVERAGE(INDIRECT(ADDRESS(ROW()-1,6)):INDIRECT(ADDRESS(ROW()-COLUMN()+13,6)))</f>
        <v>#DIV/0!</v>
      </c>
      <c r="AV49" s="4" t="e">
        <f ca="1">AVERAGE(INDIRECT(ADDRESS(ROW()-1,6)):INDIRECT(ADDRESS(ROW()-COLUMN()+13,6)))</f>
        <v>#DIV/0!</v>
      </c>
      <c r="AW49" s="4" t="e">
        <f ca="1">AVERAGE(INDIRECT(ADDRESS(ROW()-1,6)):INDIRECT(ADDRESS(ROW()-COLUMN()+13,6)))</f>
        <v>#DIV/0!</v>
      </c>
      <c r="AX49" s="4" t="e">
        <f ca="1">AVERAGE(INDIRECT(ADDRESS(ROW()-1,6)):INDIRECT(ADDRESS(ROW()-COLUMN()+13,6)))</f>
        <v>#DIV/0!</v>
      </c>
      <c r="AY49" s="4" t="e">
        <f ca="1">AVERAGE(INDIRECT(ADDRESS(ROW()-1,6)):INDIRECT(ADDRESS(ROW()-COLUMN()+13,6)))</f>
        <v>#DIV/0!</v>
      </c>
      <c r="AZ49" s="4" t="e">
        <f ca="1">AVERAGE(INDIRECT(ADDRESS(ROW()-1,6)):INDIRECT(ADDRESS(ROW()-COLUMN()+13,6)))</f>
        <v>#DIV/0!</v>
      </c>
      <c r="BA49" s="4" t="e">
        <f ca="1">AVERAGE(INDIRECT(ADDRESS(ROW()-1,6)):INDIRECT(ADDRESS(ROW()-COLUMN()+13,6)))</f>
        <v>#DIV/0!</v>
      </c>
      <c r="BB49" s="4" t="e">
        <f ca="1">AVERAGE(INDIRECT(ADDRESS(ROW()-1,6)):INDIRECT(ADDRESS(ROW()-COLUMN()+13,6)))</f>
        <v>#DIV/0!</v>
      </c>
      <c r="BC49" s="4" t="e">
        <f ca="1">AVERAGE(INDIRECT(ADDRESS(ROW()-1,6)):INDIRECT(ADDRESS(ROW()-COLUMN()+13,6)))</f>
        <v>#DIV/0!</v>
      </c>
      <c r="BD49" s="4" t="e">
        <f ca="1">AVERAGE(INDIRECT(ADDRESS(ROW()-1,6)):INDIRECT(ADDRESS(ROW()-COLUMN()+13,6)))</f>
        <v>#DIV/0!</v>
      </c>
    </row>
    <row r="50" spans="1:57" x14ac:dyDescent="0.25">
      <c r="A50" t="str">
        <f t="shared" si="5"/>
        <v/>
      </c>
      <c r="B50" s="4" t="str">
        <f t="shared" si="6"/>
        <v/>
      </c>
      <c r="C50" s="4" t="str">
        <f t="shared" si="8"/>
        <v/>
      </c>
      <c r="D50" s="4" t="str">
        <f t="shared" si="9"/>
        <v/>
      </c>
      <c r="E50" s="4" t="str">
        <f t="shared" si="12"/>
        <v/>
      </c>
      <c r="G50" s="2" t="str">
        <f t="shared" si="0"/>
        <v/>
      </c>
      <c r="H50" s="3" t="str">
        <f t="shared" si="1"/>
        <v/>
      </c>
      <c r="I50" s="3" t="str">
        <f t="shared" si="2"/>
        <v/>
      </c>
      <c r="J50" s="2" t="str">
        <f t="shared" si="3"/>
        <v/>
      </c>
      <c r="K50" s="2" t="str">
        <f t="shared" si="4"/>
        <v/>
      </c>
      <c r="L50" s="4" t="e">
        <f t="shared" ca="1" si="10"/>
        <v>#NUM!</v>
      </c>
      <c r="M50">
        <f t="shared" ca="1" si="11"/>
        <v>0</v>
      </c>
      <c r="N50" t="e">
        <f ca="1">MATCH(0.5,O50:INDIRECT(ADDRESS(ROW(),ROW()+8)),0)</f>
        <v>#N/A</v>
      </c>
      <c r="O50" s="4" t="e">
        <f ca="1">AVERAGE(INDIRECT(ADDRESS(ROW()-1,6)):INDIRECT(ADDRESS(ROW()-COLUMN()+13,6)))</f>
        <v>#DIV/0!</v>
      </c>
      <c r="P50" s="4" t="e">
        <f ca="1">AVERAGE(INDIRECT(ADDRESS(ROW()-1,6)):INDIRECT(ADDRESS(ROW()-COLUMN()+13,6)))</f>
        <v>#DIV/0!</v>
      </c>
      <c r="Q50" s="4" t="e">
        <f ca="1">AVERAGE(INDIRECT(ADDRESS(ROW()-1,6)):INDIRECT(ADDRESS(ROW()-COLUMN()+13,6)))</f>
        <v>#DIV/0!</v>
      </c>
      <c r="R50" s="4" t="e">
        <f ca="1">AVERAGE(INDIRECT(ADDRESS(ROW()-1,6)):INDIRECT(ADDRESS(ROW()-COLUMN()+13,6)))</f>
        <v>#DIV/0!</v>
      </c>
      <c r="S50" s="4" t="e">
        <f ca="1">AVERAGE(INDIRECT(ADDRESS(ROW()-1,6)):INDIRECT(ADDRESS(ROW()-COLUMN()+13,6)))</f>
        <v>#DIV/0!</v>
      </c>
      <c r="T50" s="4" t="e">
        <f ca="1">AVERAGE(INDIRECT(ADDRESS(ROW()-1,6)):INDIRECT(ADDRESS(ROW()-COLUMN()+13,6)))</f>
        <v>#DIV/0!</v>
      </c>
      <c r="U50" s="4" t="e">
        <f ca="1">AVERAGE(INDIRECT(ADDRESS(ROW()-1,6)):INDIRECT(ADDRESS(ROW()-COLUMN()+13,6)))</f>
        <v>#DIV/0!</v>
      </c>
      <c r="V50" s="4" t="e">
        <f ca="1">AVERAGE(INDIRECT(ADDRESS(ROW()-1,6)):INDIRECT(ADDRESS(ROW()-COLUMN()+13,6)))</f>
        <v>#DIV/0!</v>
      </c>
      <c r="W50" s="4" t="e">
        <f ca="1">AVERAGE(INDIRECT(ADDRESS(ROW()-1,6)):INDIRECT(ADDRESS(ROW()-COLUMN()+13,6)))</f>
        <v>#DIV/0!</v>
      </c>
      <c r="X50" s="4" t="e">
        <f ca="1">AVERAGE(INDIRECT(ADDRESS(ROW()-1,6)):INDIRECT(ADDRESS(ROW()-COLUMN()+13,6)))</f>
        <v>#DIV/0!</v>
      </c>
      <c r="Y50" s="4" t="e">
        <f ca="1">AVERAGE(INDIRECT(ADDRESS(ROW()-1,6)):INDIRECT(ADDRESS(ROW()-COLUMN()+13,6)))</f>
        <v>#DIV/0!</v>
      </c>
      <c r="Z50" s="4" t="e">
        <f ca="1">AVERAGE(INDIRECT(ADDRESS(ROW()-1,6)):INDIRECT(ADDRESS(ROW()-COLUMN()+13,6)))</f>
        <v>#DIV/0!</v>
      </c>
      <c r="AA50" s="4" t="e">
        <f ca="1">AVERAGE(INDIRECT(ADDRESS(ROW()-1,6)):INDIRECT(ADDRESS(ROW()-COLUMN()+13,6)))</f>
        <v>#DIV/0!</v>
      </c>
      <c r="AB50" s="4" t="e">
        <f ca="1">AVERAGE(INDIRECT(ADDRESS(ROW()-1,6)):INDIRECT(ADDRESS(ROW()-COLUMN()+13,6)))</f>
        <v>#DIV/0!</v>
      </c>
      <c r="AC50" s="4" t="e">
        <f ca="1">AVERAGE(INDIRECT(ADDRESS(ROW()-1,6)):INDIRECT(ADDRESS(ROW()-COLUMN()+13,6)))</f>
        <v>#DIV/0!</v>
      </c>
      <c r="AD50" s="4" t="e">
        <f ca="1">AVERAGE(INDIRECT(ADDRESS(ROW()-1,6)):INDIRECT(ADDRESS(ROW()-COLUMN()+13,6)))</f>
        <v>#DIV/0!</v>
      </c>
      <c r="AE50" s="4" t="e">
        <f ca="1">AVERAGE(INDIRECT(ADDRESS(ROW()-1,6)):INDIRECT(ADDRESS(ROW()-COLUMN()+13,6)))</f>
        <v>#DIV/0!</v>
      </c>
      <c r="AF50" s="4" t="e">
        <f ca="1">AVERAGE(INDIRECT(ADDRESS(ROW()-1,6)):INDIRECT(ADDRESS(ROW()-COLUMN()+13,6)))</f>
        <v>#DIV/0!</v>
      </c>
      <c r="AG50" s="4" t="e">
        <f ca="1">AVERAGE(INDIRECT(ADDRESS(ROW()-1,6)):INDIRECT(ADDRESS(ROW()-COLUMN()+13,6)))</f>
        <v>#DIV/0!</v>
      </c>
      <c r="AH50" s="4" t="e">
        <f ca="1">AVERAGE(INDIRECT(ADDRESS(ROW()-1,6)):INDIRECT(ADDRESS(ROW()-COLUMN()+13,6)))</f>
        <v>#DIV/0!</v>
      </c>
      <c r="AI50" s="4" t="e">
        <f ca="1">AVERAGE(INDIRECT(ADDRESS(ROW()-1,6)):INDIRECT(ADDRESS(ROW()-COLUMN()+13,6)))</f>
        <v>#DIV/0!</v>
      </c>
      <c r="AJ50" s="4" t="e">
        <f ca="1">AVERAGE(INDIRECT(ADDRESS(ROW()-1,6)):INDIRECT(ADDRESS(ROW()-COLUMN()+13,6)))</f>
        <v>#DIV/0!</v>
      </c>
      <c r="AK50" s="4" t="e">
        <f ca="1">AVERAGE(INDIRECT(ADDRESS(ROW()-1,6)):INDIRECT(ADDRESS(ROW()-COLUMN()+13,6)))</f>
        <v>#DIV/0!</v>
      </c>
      <c r="AL50" s="4" t="e">
        <f ca="1">AVERAGE(INDIRECT(ADDRESS(ROW()-1,6)):INDIRECT(ADDRESS(ROW()-COLUMN()+13,6)))</f>
        <v>#DIV/0!</v>
      </c>
      <c r="AM50" s="4" t="e">
        <f ca="1">AVERAGE(INDIRECT(ADDRESS(ROW()-1,6)):INDIRECT(ADDRESS(ROW()-COLUMN()+13,6)))</f>
        <v>#DIV/0!</v>
      </c>
      <c r="AN50" s="4" t="e">
        <f ca="1">AVERAGE(INDIRECT(ADDRESS(ROW()-1,6)):INDIRECT(ADDRESS(ROW()-COLUMN()+13,6)))</f>
        <v>#DIV/0!</v>
      </c>
      <c r="AO50" s="4" t="e">
        <f ca="1">AVERAGE(INDIRECT(ADDRESS(ROW()-1,6)):INDIRECT(ADDRESS(ROW()-COLUMN()+13,6)))</f>
        <v>#DIV/0!</v>
      </c>
      <c r="AP50" s="4" t="e">
        <f ca="1">AVERAGE(INDIRECT(ADDRESS(ROW()-1,6)):INDIRECT(ADDRESS(ROW()-COLUMN()+13,6)))</f>
        <v>#DIV/0!</v>
      </c>
      <c r="AQ50" s="4" t="e">
        <f ca="1">AVERAGE(INDIRECT(ADDRESS(ROW()-1,6)):INDIRECT(ADDRESS(ROW()-COLUMN()+13,6)))</f>
        <v>#DIV/0!</v>
      </c>
      <c r="AR50" s="4" t="e">
        <f ca="1">AVERAGE(INDIRECT(ADDRESS(ROW()-1,6)):INDIRECT(ADDRESS(ROW()-COLUMN()+13,6)))</f>
        <v>#DIV/0!</v>
      </c>
      <c r="AS50" s="4" t="e">
        <f ca="1">AVERAGE(INDIRECT(ADDRESS(ROW()-1,6)):INDIRECT(ADDRESS(ROW()-COLUMN()+13,6)))</f>
        <v>#DIV/0!</v>
      </c>
      <c r="AT50" s="4" t="e">
        <f ca="1">AVERAGE(INDIRECT(ADDRESS(ROW()-1,6)):INDIRECT(ADDRESS(ROW()-COLUMN()+13,6)))</f>
        <v>#DIV/0!</v>
      </c>
      <c r="AU50" s="4" t="e">
        <f ca="1">AVERAGE(INDIRECT(ADDRESS(ROW()-1,6)):INDIRECT(ADDRESS(ROW()-COLUMN()+13,6)))</f>
        <v>#DIV/0!</v>
      </c>
      <c r="AV50" s="4" t="e">
        <f ca="1">AVERAGE(INDIRECT(ADDRESS(ROW()-1,6)):INDIRECT(ADDRESS(ROW()-COLUMN()+13,6)))</f>
        <v>#DIV/0!</v>
      </c>
      <c r="AW50" s="4" t="e">
        <f ca="1">AVERAGE(INDIRECT(ADDRESS(ROW()-1,6)):INDIRECT(ADDRESS(ROW()-COLUMN()+13,6)))</f>
        <v>#DIV/0!</v>
      </c>
      <c r="AX50" s="4" t="e">
        <f ca="1">AVERAGE(INDIRECT(ADDRESS(ROW()-1,6)):INDIRECT(ADDRESS(ROW()-COLUMN()+13,6)))</f>
        <v>#DIV/0!</v>
      </c>
      <c r="AY50" s="4" t="e">
        <f ca="1">AVERAGE(INDIRECT(ADDRESS(ROW()-1,6)):INDIRECT(ADDRESS(ROW()-COLUMN()+13,6)))</f>
        <v>#DIV/0!</v>
      </c>
      <c r="AZ50" s="4" t="e">
        <f ca="1">AVERAGE(INDIRECT(ADDRESS(ROW()-1,6)):INDIRECT(ADDRESS(ROW()-COLUMN()+13,6)))</f>
        <v>#DIV/0!</v>
      </c>
      <c r="BA50" s="4" t="e">
        <f ca="1">AVERAGE(INDIRECT(ADDRESS(ROW()-1,6)):INDIRECT(ADDRESS(ROW()-COLUMN()+13,6)))</f>
        <v>#DIV/0!</v>
      </c>
      <c r="BB50" s="4" t="e">
        <f ca="1">AVERAGE(INDIRECT(ADDRESS(ROW()-1,6)):INDIRECT(ADDRESS(ROW()-COLUMN()+13,6)))</f>
        <v>#DIV/0!</v>
      </c>
      <c r="BC50" s="4" t="e">
        <f ca="1">AVERAGE(INDIRECT(ADDRESS(ROW()-1,6)):INDIRECT(ADDRESS(ROW()-COLUMN()+13,6)))</f>
        <v>#DIV/0!</v>
      </c>
      <c r="BD50" s="4" t="e">
        <f ca="1">AVERAGE(INDIRECT(ADDRESS(ROW()-1,6)):INDIRECT(ADDRESS(ROW()-COLUMN()+13,6)))</f>
        <v>#DIV/0!</v>
      </c>
      <c r="BE50" s="4" t="e">
        <f ca="1">AVERAGE(INDIRECT(ADDRESS(ROW()-1,6)):INDIRECT(ADDRESS(ROW()-COLUMN()+13,6)))</f>
        <v>#DIV/0!</v>
      </c>
    </row>
    <row r="51" spans="1:57" x14ac:dyDescent="0.25">
      <c r="B51" s="4"/>
      <c r="C51" s="4"/>
      <c r="D51" s="4"/>
      <c r="G51" s="2"/>
      <c r="H51" s="3"/>
      <c r="I51" s="3"/>
      <c r="J51" s="2"/>
      <c r="K51" s="2"/>
      <c r="L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row>
    <row r="52" spans="1:57" x14ac:dyDescent="0.25">
      <c r="B52" s="4"/>
      <c r="C52" s="4"/>
      <c r="D52" s="4"/>
      <c r="G52" s="2"/>
      <c r="H52" s="3"/>
      <c r="I52" s="3"/>
      <c r="J52" s="2"/>
      <c r="K52" s="2"/>
      <c r="L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row>
    <row r="53" spans="1:57" x14ac:dyDescent="0.25">
      <c r="B53" s="4"/>
      <c r="C53" s="4"/>
      <c r="D53" s="4"/>
      <c r="E53" s="6" t="s">
        <v>18</v>
      </c>
      <c r="F53">
        <f>+A2</f>
        <v>0</v>
      </c>
      <c r="G53" s="2"/>
      <c r="H53" s="3"/>
      <c r="I53" s="3"/>
      <c r="J53" s="2"/>
      <c r="K53" s="2"/>
      <c r="L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row>
    <row r="54" spans="1:57" x14ac:dyDescent="0.25">
      <c r="B54" s="4"/>
      <c r="C54" s="4"/>
      <c r="D54" s="4"/>
      <c r="E54" s="6" t="s">
        <v>19</v>
      </c>
      <c r="F54">
        <f>+B2</f>
        <v>0</v>
      </c>
      <c r="G54" s="2"/>
      <c r="H54" s="3"/>
      <c r="I54" s="3"/>
      <c r="J54" s="2"/>
      <c r="K54" s="2"/>
      <c r="L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row>
    <row r="55" spans="1:57" x14ac:dyDescent="0.25">
      <c r="B55" s="4"/>
      <c r="C55" s="4"/>
      <c r="D55" s="4"/>
      <c r="E55" s="6" t="s">
        <v>20</v>
      </c>
      <c r="F55">
        <f>+B112</f>
        <v>0</v>
      </c>
      <c r="G55" s="2"/>
      <c r="H55" s="3"/>
      <c r="I55" s="3"/>
      <c r="J55" s="2"/>
      <c r="K55" s="2"/>
      <c r="L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row>
    <row r="56" spans="1:57" x14ac:dyDescent="0.25">
      <c r="B56" s="4"/>
      <c r="C56" s="4"/>
      <c r="D56" s="4"/>
      <c r="E56" s="6" t="s">
        <v>21</v>
      </c>
      <c r="F56" s="7">
        <f>+B113</f>
        <v>0.68620000000000003</v>
      </c>
      <c r="G56" s="2"/>
      <c r="H56" s="3"/>
      <c r="I56" s="3"/>
      <c r="J56" s="2"/>
      <c r="K56" s="2"/>
      <c r="L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row>
    <row r="57" spans="1:57" x14ac:dyDescent="0.25">
      <c r="B57" s="4"/>
      <c r="C57" s="4"/>
      <c r="D57" s="4"/>
      <c r="E57" s="6" t="s">
        <v>22</v>
      </c>
      <c r="F57" s="4">
        <f>+F54/F56</f>
        <v>0</v>
      </c>
      <c r="G57" s="2"/>
      <c r="H57" s="3"/>
      <c r="I57" s="3"/>
      <c r="J57" s="2"/>
      <c r="K57" s="2"/>
      <c r="L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row>
    <row r="58" spans="1:57" x14ac:dyDescent="0.25">
      <c r="B58" s="4"/>
      <c r="C58" s="4"/>
      <c r="D58" s="4"/>
      <c r="E58" s="6" t="s">
        <v>23</v>
      </c>
      <c r="F58" s="4" t="e">
        <f>2.5*F57*F57/F55</f>
        <v>#DIV/0!</v>
      </c>
      <c r="G58" s="2"/>
      <c r="H58" s="3"/>
      <c r="I58" s="3"/>
      <c r="J58" s="2"/>
      <c r="K58" s="2"/>
      <c r="L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row>
    <row r="59" spans="1:57" x14ac:dyDescent="0.25">
      <c r="B59" s="4"/>
      <c r="C59" s="4"/>
      <c r="D59" s="4"/>
      <c r="E59" s="6" t="s">
        <v>24</v>
      </c>
      <c r="F59" s="4" t="e">
        <f>3.2*F57*F57/F55</f>
        <v>#DIV/0!</v>
      </c>
      <c r="G59" s="2"/>
      <c r="H59" s="3"/>
      <c r="I59" s="3"/>
      <c r="J59" s="2"/>
      <c r="K59" s="2"/>
      <c r="L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row>
    <row r="60" spans="1:57" x14ac:dyDescent="0.25">
      <c r="B60" s="4"/>
      <c r="C60" s="4"/>
      <c r="D60" s="4"/>
      <c r="E60" s="6"/>
      <c r="F60"/>
      <c r="G60" s="2"/>
      <c r="H60" s="3"/>
      <c r="I60" s="3"/>
      <c r="J60" s="2"/>
      <c r="K60" s="2"/>
      <c r="L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row>
    <row r="61" spans="1:57" x14ac:dyDescent="0.25">
      <c r="B61" s="4"/>
      <c r="C61" s="4"/>
      <c r="D61" s="4"/>
      <c r="E61" s="6" t="s">
        <v>25</v>
      </c>
      <c r="F61">
        <v>95</v>
      </c>
      <c r="G61" s="2"/>
      <c r="H61" s="3"/>
      <c r="I61" s="3"/>
      <c r="J61" s="2"/>
      <c r="K61" s="2"/>
      <c r="L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1:57" x14ac:dyDescent="0.25">
      <c r="B62" s="4"/>
      <c r="C62" s="4"/>
      <c r="D62" s="4"/>
      <c r="E62" s="6" t="s">
        <v>26</v>
      </c>
      <c r="F62">
        <f>+F61/100</f>
        <v>0.95</v>
      </c>
      <c r="G62" s="2"/>
      <c r="H62" s="3"/>
      <c r="I62" s="3"/>
      <c r="J62" s="2"/>
      <c r="K62" s="2"/>
      <c r="L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1:57" x14ac:dyDescent="0.25">
      <c r="B63" s="4"/>
      <c r="C63" s="4"/>
      <c r="D63" s="4"/>
      <c r="E63" s="6" t="s">
        <v>27</v>
      </c>
      <c r="F63">
        <v>99.9</v>
      </c>
      <c r="G63" s="2"/>
      <c r="H63" s="3"/>
      <c r="I63" s="3"/>
      <c r="J63" s="2"/>
      <c r="K63" s="2"/>
      <c r="L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row>
    <row r="64" spans="1:57" x14ac:dyDescent="0.25">
      <c r="B64" s="4"/>
      <c r="C64" s="4"/>
      <c r="D64" s="4"/>
      <c r="E64" s="6" t="s">
        <v>28</v>
      </c>
      <c r="F64">
        <f>+F63/100</f>
        <v>0.99900000000000011</v>
      </c>
      <c r="G64" s="2"/>
      <c r="H64" s="3"/>
      <c r="I64" s="3"/>
      <c r="J64" s="2"/>
      <c r="K64" s="2"/>
      <c r="L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row>
    <row r="65" spans="2:57" x14ac:dyDescent="0.25">
      <c r="B65" s="4"/>
      <c r="C65" s="4"/>
      <c r="D65" s="4"/>
      <c r="E65" s="6" t="s">
        <v>29</v>
      </c>
      <c r="F65" s="4" t="e">
        <f>_xlfn.T.INV(F64,F55-1)</f>
        <v>#NUM!</v>
      </c>
      <c r="G65" s="2"/>
      <c r="H65" s="3"/>
      <c r="I65" s="3"/>
      <c r="J65" s="2"/>
      <c r="K65" s="2"/>
      <c r="L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57" ht="15.75" thickBot="1" x14ac:dyDescent="0.3">
      <c r="B66" s="4"/>
      <c r="C66" s="4"/>
      <c r="D66" s="4"/>
      <c r="E66" s="8" t="s">
        <v>30</v>
      </c>
      <c r="F66" s="4" t="e">
        <f>_xlfn.T.INV(F62,F55-1)</f>
        <v>#NUM!</v>
      </c>
      <c r="G66" s="2"/>
      <c r="H66" s="3"/>
      <c r="I66" s="3"/>
      <c r="J66" s="2"/>
      <c r="K66" s="2"/>
      <c r="L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57" ht="15.75" thickBot="1" x14ac:dyDescent="0.3">
      <c r="B67" s="4"/>
      <c r="C67" s="4"/>
      <c r="D67" s="4"/>
      <c r="E67" s="6" t="s">
        <v>31</v>
      </c>
      <c r="F67" s="4" t="e">
        <f>+F53+F65*F57+F66*SQRT(F58+F65*F65*F59)</f>
        <v>#NUM!</v>
      </c>
      <c r="G67" s="16" t="s">
        <v>44</v>
      </c>
      <c r="H67" s="17" t="e">
        <f>10^F67</f>
        <v>#NUM!</v>
      </c>
      <c r="I67" s="3"/>
      <c r="J67" s="2"/>
      <c r="K67" s="2"/>
      <c r="L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row>
    <row r="68" spans="2:57" x14ac:dyDescent="0.25">
      <c r="B68" s="4"/>
      <c r="C68" s="4"/>
      <c r="D68" s="4"/>
      <c r="E68" s="6"/>
      <c r="F68"/>
      <c r="G68" s="2"/>
      <c r="H68" s="3"/>
      <c r="I68" s="3"/>
      <c r="J68" s="2"/>
      <c r="K68" s="2"/>
      <c r="L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row>
    <row r="69" spans="2:57" x14ac:dyDescent="0.25">
      <c r="B69" s="4"/>
      <c r="C69" s="4"/>
      <c r="D69" s="4"/>
      <c r="E69" s="6" t="s">
        <v>32</v>
      </c>
      <c r="F69">
        <v>95</v>
      </c>
      <c r="G69" s="2"/>
      <c r="H69" s="3"/>
      <c r="I69" s="3"/>
      <c r="J69" s="2"/>
      <c r="K69" s="2"/>
      <c r="L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row>
    <row r="70" spans="2:57" x14ac:dyDescent="0.25">
      <c r="B70" s="4"/>
      <c r="C70" s="4"/>
      <c r="D70" s="4"/>
      <c r="E70" s="6" t="s">
        <v>33</v>
      </c>
      <c r="F70">
        <f>1-(F69/100)</f>
        <v>5.0000000000000044E-2</v>
      </c>
      <c r="G70" s="2"/>
      <c r="H70" s="3"/>
      <c r="I70" s="3"/>
      <c r="J70" s="2"/>
      <c r="K70" s="2"/>
      <c r="L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row>
    <row r="71" spans="2:57" x14ac:dyDescent="0.25">
      <c r="B71" s="4"/>
      <c r="C71" s="4"/>
      <c r="D71" s="4"/>
      <c r="E71" s="6" t="s">
        <v>34</v>
      </c>
      <c r="F71">
        <v>0.1</v>
      </c>
      <c r="G71" s="2"/>
      <c r="H71" s="3"/>
      <c r="I71" s="3"/>
      <c r="J71" s="2"/>
      <c r="K71" s="2"/>
      <c r="L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row>
    <row r="72" spans="2:57" x14ac:dyDescent="0.25">
      <c r="B72" s="4"/>
      <c r="C72" s="4"/>
      <c r="D72" s="4"/>
      <c r="E72" s="6" t="s">
        <v>35</v>
      </c>
      <c r="F72">
        <f>+F71/100</f>
        <v>1E-3</v>
      </c>
      <c r="G72" s="2"/>
      <c r="H72" s="3"/>
      <c r="I72" s="3"/>
      <c r="J72" s="2"/>
      <c r="K72" s="2"/>
      <c r="L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row>
    <row r="73" spans="2:57" x14ac:dyDescent="0.25">
      <c r="B73" s="4"/>
      <c r="C73" s="4"/>
      <c r="D73" s="4"/>
      <c r="E73" s="8" t="s">
        <v>36</v>
      </c>
      <c r="F73" s="4" t="e">
        <f>_xlfn.T.INV(F72,F55-1)</f>
        <v>#NUM!</v>
      </c>
      <c r="G73" s="2"/>
      <c r="H73" s="3"/>
      <c r="I73" s="3"/>
      <c r="J73" s="2"/>
      <c r="K73" s="2"/>
      <c r="L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row>
    <row r="74" spans="2:57" ht="15.75" thickBot="1" x14ac:dyDescent="0.3">
      <c r="B74" s="4"/>
      <c r="C74" s="4"/>
      <c r="D74" s="4"/>
      <c r="E74" s="8" t="s">
        <v>37</v>
      </c>
      <c r="F74" s="4" t="e">
        <f>_xlfn.T.INV(F70,F55-1)</f>
        <v>#NUM!</v>
      </c>
      <c r="G74" s="2"/>
      <c r="H74" s="3"/>
      <c r="I74" s="3"/>
      <c r="J74" s="2"/>
      <c r="K74" s="2"/>
      <c r="L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row>
    <row r="75" spans="2:57" ht="15.75" thickBot="1" x14ac:dyDescent="0.3">
      <c r="B75" s="4"/>
      <c r="C75" s="4"/>
      <c r="D75" s="4"/>
      <c r="E75" s="6" t="s">
        <v>38</v>
      </c>
      <c r="F75" t="e">
        <f>+F53+F73*F57+F74*SQRT(F58+F73*F73*F59)</f>
        <v>#NUM!</v>
      </c>
      <c r="G75" s="16" t="s">
        <v>44</v>
      </c>
      <c r="H75" s="17" t="e">
        <f>10^F75</f>
        <v>#NUM!</v>
      </c>
      <c r="I75" s="3"/>
      <c r="J75" s="2"/>
      <c r="K75" s="2"/>
      <c r="L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row>
    <row r="76" spans="2:57" x14ac:dyDescent="0.25">
      <c r="B76" s="4"/>
      <c r="C76" s="4"/>
      <c r="D76" s="4"/>
      <c r="G76" s="2"/>
      <c r="H76" s="3"/>
      <c r="I76" s="3"/>
      <c r="J76" s="2"/>
      <c r="K76" s="2"/>
      <c r="L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row>
    <row r="84" spans="1:3" x14ac:dyDescent="0.25">
      <c r="A84" s="5" t="s">
        <v>39</v>
      </c>
      <c r="B84" s="9" t="s">
        <v>20</v>
      </c>
      <c r="C84" s="10" t="s">
        <v>40</v>
      </c>
    </row>
    <row r="85" spans="1:3" x14ac:dyDescent="0.25">
      <c r="A85">
        <v>0.01</v>
      </c>
      <c r="B85" s="4">
        <f>1/A85</f>
        <v>100</v>
      </c>
      <c r="C85">
        <v>0.93</v>
      </c>
    </row>
    <row r="86" spans="1:3" x14ac:dyDescent="0.25">
      <c r="A86">
        <v>0.02</v>
      </c>
      <c r="B86" s="4">
        <f t="shared" ref="B86:B93" si="13">1/A86</f>
        <v>50</v>
      </c>
      <c r="C86">
        <v>0.88</v>
      </c>
    </row>
    <row r="87" spans="1:3" x14ac:dyDescent="0.25">
      <c r="A87">
        <v>0.03</v>
      </c>
      <c r="B87" s="4">
        <f>1/A87</f>
        <v>33.333333333333336</v>
      </c>
      <c r="C87">
        <v>0.83</v>
      </c>
    </row>
    <row r="88" spans="1:3" x14ac:dyDescent="0.25">
      <c r="A88">
        <v>0.04</v>
      </c>
      <c r="B88" s="4">
        <f>1/A88</f>
        <v>25</v>
      </c>
      <c r="C88">
        <v>0.8</v>
      </c>
    </row>
    <row r="89" spans="1:3" x14ac:dyDescent="0.25">
      <c r="A89">
        <v>0.05</v>
      </c>
      <c r="B89" s="4">
        <f t="shared" si="13"/>
        <v>20</v>
      </c>
      <c r="C89">
        <v>0.79</v>
      </c>
    </row>
    <row r="90" spans="1:3" x14ac:dyDescent="0.25">
      <c r="A90">
        <v>0.06</v>
      </c>
      <c r="B90" s="4">
        <f t="shared" si="13"/>
        <v>16.666666666666668</v>
      </c>
      <c r="C90">
        <v>0.77</v>
      </c>
    </row>
    <row r="91" spans="1:3" x14ac:dyDescent="0.25">
      <c r="A91">
        <v>7.0000000000000007E-2</v>
      </c>
      <c r="B91" s="4">
        <f t="shared" si="13"/>
        <v>14.285714285714285</v>
      </c>
      <c r="C91">
        <v>0.76</v>
      </c>
    </row>
    <row r="92" spans="1:3" x14ac:dyDescent="0.25">
      <c r="A92">
        <v>0.08</v>
      </c>
      <c r="B92" s="4">
        <f t="shared" si="13"/>
        <v>12.5</v>
      </c>
      <c r="C92">
        <v>0.75</v>
      </c>
    </row>
    <row r="93" spans="1:3" x14ac:dyDescent="0.25">
      <c r="A93">
        <v>0.09</v>
      </c>
      <c r="B93" s="4">
        <f t="shared" si="13"/>
        <v>11.111111111111111</v>
      </c>
      <c r="C93">
        <v>0.74</v>
      </c>
    </row>
    <row r="94" spans="1:3" x14ac:dyDescent="0.25">
      <c r="A94">
        <v>0.1</v>
      </c>
      <c r="B94" s="4">
        <f>1/A94</f>
        <v>10</v>
      </c>
      <c r="C94">
        <v>0.73</v>
      </c>
    </row>
    <row r="112" spans="1:2" x14ac:dyDescent="0.25">
      <c r="A112" s="6" t="s">
        <v>41</v>
      </c>
      <c r="B112">
        <f>MAX(A6:A50)-1</f>
        <v>0</v>
      </c>
    </row>
    <row r="113" spans="1:2" x14ac:dyDescent="0.25">
      <c r="A113" s="6" t="s">
        <v>42</v>
      </c>
      <c r="B113">
        <f>-0.00003*B112*B112+0.0054*B112+0.6862</f>
        <v>0.68620000000000003</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1183C-D26E-41BC-B419-8584011343F6}">
  <dimension ref="B22:C27"/>
  <sheetViews>
    <sheetView workbookViewId="0">
      <selection activeCell="A2" sqref="A2"/>
    </sheetView>
  </sheetViews>
  <sheetFormatPr defaultRowHeight="15" x14ac:dyDescent="0.25"/>
  <cols>
    <col min="2" max="2" width="25.140625" customWidth="1"/>
  </cols>
  <sheetData>
    <row r="22" spans="2:3" x14ac:dyDescent="0.25">
      <c r="B22" s="6" t="s">
        <v>46</v>
      </c>
      <c r="C22" s="4">
        <f>_xlfn.MAXIFS('Data and Analysis'!D6:D35,'Data and Analysis'!F6:F35,1)</f>
        <v>0</v>
      </c>
    </row>
    <row r="23" spans="2:3" x14ac:dyDescent="0.25">
      <c r="B23" s="6" t="s">
        <v>45</v>
      </c>
      <c r="C23" s="4">
        <f>_xlfn.MINIFS('Data and Analysis'!D6:D35,'Data and Analysis'!F6:F35,0)</f>
        <v>0</v>
      </c>
    </row>
    <row r="26" spans="2:3" x14ac:dyDescent="0.25">
      <c r="B26" s="21" t="s">
        <v>47</v>
      </c>
      <c r="C26" s="22">
        <f>(C22+C23)/2</f>
        <v>0</v>
      </c>
    </row>
    <row r="27" spans="2:3" x14ac:dyDescent="0.25">
      <c r="B27" s="21" t="s">
        <v>48</v>
      </c>
      <c r="C27" s="22">
        <f>(C22-C23)/2</f>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Data and Analysis</vt:lpstr>
      <vt:lpstr>Overlap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Stuart</dc:creator>
  <cp:lastModifiedBy>Ryan Rauenzahn</cp:lastModifiedBy>
  <dcterms:created xsi:type="dcterms:W3CDTF">2015-06-05T18:17:20Z</dcterms:created>
  <dcterms:modified xsi:type="dcterms:W3CDTF">2023-03-09T16:28:01Z</dcterms:modified>
</cp:coreProperties>
</file>